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th Free\BFREE (YANGUSERS2HOME)\OUR current\Forms_frm ltrs_budget info\BOR\"/>
    </mc:Choice>
  </mc:AlternateContent>
  <bookViews>
    <workbookView xWindow="0" yWindow="0" windowWidth="19200" windowHeight="8440"/>
  </bookViews>
  <sheets>
    <sheet name="Budget" sheetId="1" r:id="rId1"/>
    <sheet name="Justification" sheetId="2" r:id="rId2"/>
  </sheets>
  <definedNames>
    <definedName name="_xlnm.Print_Area" localSheetId="0">Budget!$A$1:$Y$62</definedName>
    <definedName name="_xlnm.Print_Area" localSheetId="1">Justification!$A$1:$M$21</definedName>
  </definedNames>
  <calcPr calcId="162913"/>
</workbook>
</file>

<file path=xl/calcChain.xml><?xml version="1.0" encoding="utf-8"?>
<calcChain xmlns="http://schemas.openxmlformats.org/spreadsheetml/2006/main">
  <c r="O33" i="1" l="1"/>
  <c r="H33" i="1"/>
  <c r="F23" i="1"/>
  <c r="J23" i="1" s="1"/>
  <c r="F22" i="1"/>
  <c r="J22" i="1" s="1"/>
  <c r="F21" i="1"/>
  <c r="J21" i="1" s="1"/>
  <c r="F17" i="1"/>
  <c r="J17" i="1"/>
  <c r="N17" i="1" s="1"/>
  <c r="R17" i="1" s="1"/>
  <c r="F15" i="1"/>
  <c r="W56" i="1"/>
  <c r="C85" i="1" s="1"/>
  <c r="B97" i="1" s="1"/>
  <c r="C24" i="1"/>
  <c r="C33" i="1" s="1"/>
  <c r="X55" i="1"/>
  <c r="B84" i="1" s="1"/>
  <c r="B96" i="1" s="1"/>
  <c r="X54" i="1"/>
  <c r="X53" i="1"/>
  <c r="X51" i="1"/>
  <c r="X50" i="1"/>
  <c r="X49" i="1"/>
  <c r="X48" i="1"/>
  <c r="X47" i="1"/>
  <c r="X44" i="1"/>
  <c r="X43" i="1"/>
  <c r="X42" i="1"/>
  <c r="X41" i="1"/>
  <c r="X38" i="1"/>
  <c r="X37" i="1"/>
  <c r="X35" i="1"/>
  <c r="X31" i="1"/>
  <c r="X30" i="1"/>
  <c r="X29" i="1"/>
  <c r="B81" i="1" s="1"/>
  <c r="X28" i="1"/>
  <c r="X27" i="1"/>
  <c r="X26" i="1"/>
  <c r="X23" i="1"/>
  <c r="X22" i="1"/>
  <c r="X21" i="1"/>
  <c r="X20" i="1"/>
  <c r="X19" i="1"/>
  <c r="X18" i="1"/>
  <c r="X17" i="1"/>
  <c r="X16" i="1"/>
  <c r="X15" i="1"/>
  <c r="W55" i="1"/>
  <c r="W54" i="1"/>
  <c r="W53" i="1"/>
  <c r="W51" i="1"/>
  <c r="W50" i="1"/>
  <c r="W49" i="1"/>
  <c r="W48" i="1"/>
  <c r="W47" i="1"/>
  <c r="W44" i="1"/>
  <c r="W43" i="1"/>
  <c r="W42" i="1"/>
  <c r="W41" i="1"/>
  <c r="W38" i="1"/>
  <c r="W37" i="1"/>
  <c r="W35" i="1"/>
  <c r="B82" i="1" s="1"/>
  <c r="W31" i="1"/>
  <c r="W30" i="1"/>
  <c r="W29" i="1"/>
  <c r="W28" i="1"/>
  <c r="W27" i="1"/>
  <c r="W26" i="1"/>
  <c r="W23" i="1"/>
  <c r="W22" i="1"/>
  <c r="W21" i="1"/>
  <c r="W20" i="1"/>
  <c r="W19" i="1"/>
  <c r="W18" i="1"/>
  <c r="W17" i="1"/>
  <c r="C79" i="1" s="1"/>
  <c r="W16" i="1"/>
  <c r="T57" i="1"/>
  <c r="S57" i="1"/>
  <c r="T45" i="1"/>
  <c r="S45" i="1"/>
  <c r="T39" i="1"/>
  <c r="S39" i="1"/>
  <c r="T24" i="1"/>
  <c r="T32" i="1" s="1"/>
  <c r="S24" i="1"/>
  <c r="S33" i="1" s="1"/>
  <c r="P57" i="1"/>
  <c r="O57" i="1"/>
  <c r="P45" i="1"/>
  <c r="O45" i="1"/>
  <c r="P39" i="1"/>
  <c r="O39" i="1"/>
  <c r="P24" i="1"/>
  <c r="P33" i="1" s="1"/>
  <c r="O24" i="1"/>
  <c r="L57" i="1"/>
  <c r="K57" i="1"/>
  <c r="L45" i="1"/>
  <c r="K45" i="1"/>
  <c r="L39" i="1"/>
  <c r="K39" i="1"/>
  <c r="L24" i="1"/>
  <c r="X24" i="1" s="1"/>
  <c r="Q15" i="1"/>
  <c r="U15" i="1"/>
  <c r="Q16" i="1"/>
  <c r="U16" i="1"/>
  <c r="Q17" i="1"/>
  <c r="U17" i="1"/>
  <c r="Q18" i="1"/>
  <c r="U18" i="1"/>
  <c r="Q19" i="1"/>
  <c r="U19" i="1"/>
  <c r="Q20" i="1"/>
  <c r="U20" i="1"/>
  <c r="Q21" i="1"/>
  <c r="U21" i="1"/>
  <c r="Q22" i="1"/>
  <c r="U22" i="1"/>
  <c r="Q23" i="1"/>
  <c r="U23" i="1"/>
  <c r="N39" i="1"/>
  <c r="R39" i="1"/>
  <c r="N45" i="1"/>
  <c r="R45" i="1"/>
  <c r="N57" i="1"/>
  <c r="R57" i="1"/>
  <c r="H57" i="1"/>
  <c r="G57" i="1"/>
  <c r="H45" i="1"/>
  <c r="G45" i="1"/>
  <c r="W45" i="1" s="1"/>
  <c r="H39" i="1"/>
  <c r="X39" i="1" s="1"/>
  <c r="G39" i="1"/>
  <c r="H24" i="1"/>
  <c r="H32" i="1" s="1"/>
  <c r="H34" i="1" s="1"/>
  <c r="H58" i="1" s="1"/>
  <c r="G24" i="1"/>
  <c r="G33" i="1" s="1"/>
  <c r="C57" i="1"/>
  <c r="C45" i="1"/>
  <c r="C39" i="1"/>
  <c r="W39" i="1" s="1"/>
  <c r="B83" i="1" s="1"/>
  <c r="P32" i="1"/>
  <c r="W57" i="1"/>
  <c r="S32" i="1"/>
  <c r="O32" i="1"/>
  <c r="O34" i="1" s="1"/>
  <c r="G32" i="1"/>
  <c r="N28" i="1"/>
  <c r="F30" i="1"/>
  <c r="J30" i="1"/>
  <c r="N30" i="1" s="1"/>
  <c r="F29" i="1"/>
  <c r="I21" i="1"/>
  <c r="M21" i="1" s="1"/>
  <c r="M16" i="1"/>
  <c r="I23" i="1"/>
  <c r="M23" i="1"/>
  <c r="I22" i="1"/>
  <c r="M22" i="1"/>
  <c r="I20" i="1"/>
  <c r="M20" i="1"/>
  <c r="I19" i="1"/>
  <c r="M19" i="1" s="1"/>
  <c r="I18" i="1"/>
  <c r="M18" i="1"/>
  <c r="I17" i="1"/>
  <c r="M17" i="1" s="1"/>
  <c r="I15" i="1"/>
  <c r="M15" i="1" s="1"/>
  <c r="V55" i="1"/>
  <c r="J57" i="1"/>
  <c r="F57" i="1"/>
  <c r="B57" i="1"/>
  <c r="V57" i="1" s="1"/>
  <c r="Y23" i="1"/>
  <c r="Y22" i="1"/>
  <c r="Y21" i="1"/>
  <c r="Y20" i="1"/>
  <c r="Y19" i="1"/>
  <c r="Y18" i="1"/>
  <c r="Y17" i="1"/>
  <c r="F31" i="1"/>
  <c r="J31" i="1"/>
  <c r="N31" i="1" s="1"/>
  <c r="F27" i="1"/>
  <c r="J27" i="1"/>
  <c r="V27" i="1" s="1"/>
  <c r="N27" i="1"/>
  <c r="R27" i="1" s="1"/>
  <c r="F26" i="1"/>
  <c r="J26" i="1"/>
  <c r="N26" i="1" s="1"/>
  <c r="F19" i="1"/>
  <c r="J19" i="1"/>
  <c r="N19" i="1" s="1"/>
  <c r="J15" i="1"/>
  <c r="V11" i="1"/>
  <c r="D24" i="1"/>
  <c r="D33" i="1" s="1"/>
  <c r="D57" i="1"/>
  <c r="X57" i="1"/>
  <c r="V54" i="1"/>
  <c r="V53" i="1"/>
  <c r="V44" i="1"/>
  <c r="V43" i="1"/>
  <c r="V41" i="1"/>
  <c r="J45" i="1"/>
  <c r="J39" i="1"/>
  <c r="K24" i="1"/>
  <c r="K33" i="1" s="1"/>
  <c r="W15" i="1"/>
  <c r="V42" i="1"/>
  <c r="B80" i="1"/>
  <c r="B79" i="1"/>
  <c r="W24" i="1"/>
  <c r="F45" i="1"/>
  <c r="D32" i="1"/>
  <c r="D45" i="1"/>
  <c r="X45" i="1" s="1"/>
  <c r="B45" i="1"/>
  <c r="V45" i="1" s="1"/>
  <c r="D39" i="1"/>
  <c r="B39" i="1"/>
  <c r="V39" i="1" s="1"/>
  <c r="V51" i="1"/>
  <c r="B16" i="1"/>
  <c r="B20" i="1"/>
  <c r="F20" i="1" s="1"/>
  <c r="B18" i="1"/>
  <c r="F18" i="1"/>
  <c r="J18" i="1" s="1"/>
  <c r="N18" i="1" s="1"/>
  <c r="R18" i="1" s="1"/>
  <c r="F39" i="1"/>
  <c r="V37" i="1"/>
  <c r="V38" i="1"/>
  <c r="V35" i="1"/>
  <c r="V47" i="1"/>
  <c r="V48" i="1"/>
  <c r="V49" i="1"/>
  <c r="V50" i="1"/>
  <c r="P34" i="1" l="1"/>
  <c r="P58" i="1" s="1"/>
  <c r="R26" i="1"/>
  <c r="V26" i="1" s="1"/>
  <c r="V17" i="1"/>
  <c r="V18" i="1"/>
  <c r="X32" i="1"/>
  <c r="N21" i="1"/>
  <c r="R21" i="1" s="1"/>
  <c r="V21" i="1"/>
  <c r="B95" i="1"/>
  <c r="N22" i="1"/>
  <c r="R22" i="1" s="1"/>
  <c r="V22" i="1"/>
  <c r="O58" i="1"/>
  <c r="O60" i="1"/>
  <c r="N23" i="1"/>
  <c r="R23" i="1" s="1"/>
  <c r="G34" i="1"/>
  <c r="H60" i="1"/>
  <c r="H62" i="1" s="1"/>
  <c r="B88" i="1"/>
  <c r="R31" i="1"/>
  <c r="V31" i="1"/>
  <c r="S34" i="1"/>
  <c r="W33" i="1"/>
  <c r="R30" i="1"/>
  <c r="V30" i="1" s="1"/>
  <c r="J20" i="1"/>
  <c r="N20" i="1" s="1"/>
  <c r="R20" i="1" s="1"/>
  <c r="R19" i="1"/>
  <c r="V19" i="1" s="1"/>
  <c r="L33" i="1"/>
  <c r="X33" i="1" s="1"/>
  <c r="K32" i="1"/>
  <c r="K34" i="1" s="1"/>
  <c r="N15" i="1"/>
  <c r="J29" i="1"/>
  <c r="N29" i="1" s="1"/>
  <c r="R29" i="1" s="1"/>
  <c r="R28" i="1"/>
  <c r="V28" i="1" s="1"/>
  <c r="L32" i="1"/>
  <c r="C32" i="1"/>
  <c r="T33" i="1"/>
  <c r="T34" i="1" s="1"/>
  <c r="T58" i="1" s="1"/>
  <c r="D34" i="1"/>
  <c r="B94" i="1"/>
  <c r="F16" i="1"/>
  <c r="B24" i="1"/>
  <c r="T60" i="1" l="1"/>
  <c r="T62" i="1" s="1"/>
  <c r="R15" i="1"/>
  <c r="K60" i="1"/>
  <c r="K58" i="1"/>
  <c r="K62" i="1" s="1"/>
  <c r="G58" i="1"/>
  <c r="G60" i="1"/>
  <c r="C34" i="1"/>
  <c r="W32" i="1"/>
  <c r="S58" i="1"/>
  <c r="S60" i="1"/>
  <c r="L34" i="1"/>
  <c r="L58" i="1" s="1"/>
  <c r="V23" i="1"/>
  <c r="P60" i="1"/>
  <c r="P62" i="1" s="1"/>
  <c r="V29" i="1"/>
  <c r="F24" i="1"/>
  <c r="J16" i="1"/>
  <c r="D58" i="1"/>
  <c r="B32" i="1"/>
  <c r="B33" i="1"/>
  <c r="V20" i="1"/>
  <c r="G62" i="1" l="1"/>
  <c r="X34" i="1"/>
  <c r="B60" i="1"/>
  <c r="B34" i="1"/>
  <c r="X58" i="1"/>
  <c r="D60" i="1"/>
  <c r="V15" i="1"/>
  <c r="N16" i="1"/>
  <c r="J24" i="1"/>
  <c r="F32" i="1"/>
  <c r="F33" i="1"/>
  <c r="W34" i="1"/>
  <c r="C60" i="1"/>
  <c r="W60" i="1" s="1"/>
  <c r="C87" i="1" s="1"/>
  <c r="B98" i="1" s="1"/>
  <c r="C58" i="1"/>
  <c r="L60" i="1"/>
  <c r="L62" i="1" s="1"/>
  <c r="X60" i="1" l="1"/>
  <c r="X62" i="1" s="1"/>
  <c r="W58" i="1"/>
  <c r="W62" i="1" s="1"/>
  <c r="C62" i="1"/>
  <c r="D62" i="1"/>
  <c r="F34" i="1"/>
  <c r="F58" i="1" s="1"/>
  <c r="F60" i="1"/>
  <c r="J33" i="1"/>
  <c r="J32" i="1"/>
  <c r="B58" i="1"/>
  <c r="R16" i="1"/>
  <c r="R24" i="1" s="1"/>
  <c r="N24" i="1"/>
  <c r="N33" i="1" l="1"/>
  <c r="N32" i="1"/>
  <c r="R33" i="1"/>
  <c r="R32" i="1"/>
  <c r="J60" i="1"/>
  <c r="J34" i="1"/>
  <c r="J58" i="1" s="1"/>
  <c r="J62" i="1" s="1"/>
  <c r="F62" i="1"/>
  <c r="B62" i="1"/>
  <c r="V16" i="1"/>
  <c r="V24" i="1"/>
  <c r="V33" i="1" l="1"/>
  <c r="R60" i="1"/>
  <c r="R34" i="1"/>
  <c r="R58" i="1" s="1"/>
  <c r="N34" i="1"/>
  <c r="N58" i="1" s="1"/>
  <c r="N60" i="1"/>
  <c r="V60" i="1" s="1"/>
  <c r="V32" i="1"/>
  <c r="O61" i="1" l="1"/>
  <c r="O62" i="1" s="1"/>
  <c r="N62" i="1"/>
  <c r="V58" i="1"/>
  <c r="V62" i="1" s="1"/>
  <c r="B92" i="1" s="1"/>
  <c r="S61" i="1"/>
  <c r="S62" i="1" s="1"/>
  <c r="R62" i="1"/>
  <c r="X63" i="1"/>
  <c r="C86" i="1" s="1"/>
  <c r="V34" i="1"/>
  <c r="B93" i="1" l="1"/>
  <c r="B100" i="1" s="1"/>
  <c r="C88" i="1"/>
</calcChain>
</file>

<file path=xl/comments1.xml><?xml version="1.0" encoding="utf-8"?>
<comments xmlns="http://schemas.openxmlformats.org/spreadsheetml/2006/main">
  <authors>
    <author>Ramu Ramachandran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Ramu Ramachandran:</t>
        </r>
        <r>
          <rPr>
            <sz val="9"/>
            <color indexed="81"/>
            <rFont val="Tahoma"/>
            <family val="2"/>
          </rPr>
          <t xml:space="preserve">
Please enter "C" for cash, and "K" for in-
kind.</t>
        </r>
      </text>
    </comment>
  </commentList>
</comments>
</file>

<file path=xl/sharedStrings.xml><?xml version="1.0" encoding="utf-8"?>
<sst xmlns="http://schemas.openxmlformats.org/spreadsheetml/2006/main" count="132" uniqueCount="108">
  <si>
    <t>Year 1</t>
  </si>
  <si>
    <t>Year 2</t>
  </si>
  <si>
    <t>Year 3</t>
  </si>
  <si>
    <t>Year 4</t>
  </si>
  <si>
    <t>Year 5</t>
  </si>
  <si>
    <t>Composite</t>
  </si>
  <si>
    <t>Proposed Budget</t>
  </si>
  <si>
    <t>TOTAL</t>
  </si>
  <si>
    <t xml:space="preserve">Project Title: </t>
  </si>
  <si>
    <t>Post Docs</t>
  </si>
  <si>
    <t xml:space="preserve">PI: </t>
  </si>
  <si>
    <t xml:space="preserve">Agency: </t>
  </si>
  <si>
    <t>DROP</t>
  </si>
  <si>
    <t>Cash/Kind</t>
  </si>
  <si>
    <t>C. Facilities &amp; Admin.</t>
  </si>
  <si>
    <t>F&amp;A Waived</t>
  </si>
  <si>
    <t>F&amp;A on Match</t>
  </si>
  <si>
    <t>Out of State Fee Waiver</t>
  </si>
  <si>
    <t>F&amp;A Waiver Form:</t>
  </si>
  <si>
    <t>Total Amount Requested</t>
  </si>
  <si>
    <t>Amount of Waiver Requested</t>
  </si>
  <si>
    <t>Department Match</t>
  </si>
  <si>
    <t>College Match</t>
  </si>
  <si>
    <t>University Match</t>
  </si>
  <si>
    <t>Tuition Wavier Match</t>
  </si>
  <si>
    <t>Indirect on Match</t>
  </si>
  <si>
    <t>TOTAL PROJECT COST</t>
  </si>
  <si>
    <t>The numbers will be automatically calculated as you complete your budget on the previous worksheet.</t>
  </si>
  <si>
    <t>¬</t>
  </si>
  <si>
    <t>If this number is not zero, complete an F&amp;A waiver form!</t>
  </si>
  <si>
    <t>You can use the numbers below for completing the Routing Form and the F&amp;A Waiver form.</t>
  </si>
  <si>
    <t>F&amp;A not recovered (if applicable)</t>
  </si>
  <si>
    <t>1.  Pink-shaded cells contain formulas. Do not edit/delete these.</t>
  </si>
  <si>
    <t>Faculty/Unclass./Post Doc</t>
  </si>
  <si>
    <t>Part-time/Temporary</t>
  </si>
  <si>
    <t>Arun Jaganathan</t>
  </si>
  <si>
    <t>Prabhu Arumugam</t>
  </si>
  <si>
    <t>Mark DeCoster</t>
  </si>
  <si>
    <t>Professional staff</t>
  </si>
  <si>
    <t>A. Senior Personnel</t>
  </si>
  <si>
    <t>B. Other Personnel</t>
  </si>
  <si>
    <t>Graduate Students</t>
  </si>
  <si>
    <t>Undergraduate students</t>
  </si>
  <si>
    <t>Other</t>
  </si>
  <si>
    <t>Total salaries and wages (A+B)</t>
  </si>
  <si>
    <t>C. Fringe Benefits</t>
  </si>
  <si>
    <t>Subtotal A+B+C</t>
  </si>
  <si>
    <t>D. Permanent Equipment</t>
  </si>
  <si>
    <t>E. Travel</t>
  </si>
  <si>
    <t>Domestic</t>
  </si>
  <si>
    <t>Foreign</t>
  </si>
  <si>
    <t>Total Travel</t>
  </si>
  <si>
    <t>Stipends</t>
  </si>
  <si>
    <t>Travel</t>
  </si>
  <si>
    <t>Subsistence</t>
  </si>
  <si>
    <t>Other (justify fully)</t>
  </si>
  <si>
    <t>Total Participant Support</t>
  </si>
  <si>
    <t>F. Participant Support</t>
  </si>
  <si>
    <t>Materials and Supplies</t>
  </si>
  <si>
    <t>Publication/Dissemination</t>
  </si>
  <si>
    <t>Consultant Services</t>
  </si>
  <si>
    <t>Computer Services</t>
  </si>
  <si>
    <t>Subcontracts</t>
  </si>
  <si>
    <t>Total Other Direct Costs</t>
  </si>
  <si>
    <t>G. Other Direct Costs</t>
  </si>
  <si>
    <t>H. Total Direct Costs (A-G)</t>
  </si>
  <si>
    <t>No. of months project will be active in each year</t>
  </si>
  <si>
    <t>Other senior personnel (total)</t>
  </si>
  <si>
    <t>Total Senior Personnel</t>
  </si>
  <si>
    <t>a. Operating Services</t>
  </si>
  <si>
    <t>b. Lab/Instrument Fees</t>
  </si>
  <si>
    <t>Name 2</t>
  </si>
  <si>
    <t>Name 3</t>
  </si>
  <si>
    <t>Name 4</t>
  </si>
  <si>
    <t>Name 5</t>
  </si>
  <si>
    <t>Annual % increase in personnel salaries (4% recommended)</t>
  </si>
  <si>
    <t>3.  Make no entries in the grey-shaded cells.</t>
  </si>
  <si>
    <t>Due date:</t>
  </si>
  <si>
    <t>Senior Personnel (salary+fringe)</t>
  </si>
  <si>
    <t>Graduate student support</t>
  </si>
  <si>
    <t>Undergraduate student support</t>
  </si>
  <si>
    <t>Equipment</t>
  </si>
  <si>
    <t>Travel, supplies, and other costs</t>
  </si>
  <si>
    <t>In-State Tuition Fee</t>
  </si>
  <si>
    <t>C</t>
  </si>
  <si>
    <t>K</t>
  </si>
  <si>
    <t>c. In-state tuition</t>
  </si>
  <si>
    <t>d. Out-of-state tuition waiver</t>
  </si>
  <si>
    <t>Match</t>
  </si>
  <si>
    <t>RET Participants</t>
  </si>
  <si>
    <t>If paid through LA Tech</t>
  </si>
  <si>
    <t>2.  Please enter the appropriate F&amp;A rate in B73 IF it is different from the standard federal rate.</t>
  </si>
  <si>
    <t>8. COST SHARING INFORMATION</t>
  </si>
  <si>
    <t>of direct costs</t>
  </si>
  <si>
    <t>F&amp;A</t>
  </si>
  <si>
    <t>of salaries, wages, and fringe benefits</t>
  </si>
  <si>
    <t>F&amp;A not recovered</t>
  </si>
  <si>
    <t>NASA Funds</t>
  </si>
  <si>
    <t>BoR Match</t>
  </si>
  <si>
    <t>Institutional Match</t>
  </si>
  <si>
    <t>F&amp;A Federal (NASA)</t>
  </si>
  <si>
    <t>F&amp;A BoR (BoR Match)</t>
  </si>
  <si>
    <t>F&amp;A Rate (Institutional):</t>
  </si>
  <si>
    <t>of salaries and wages only</t>
  </si>
  <si>
    <t>Research Proposal Budget Template (Board of Regents) 2019-20</t>
  </si>
  <si>
    <t>Rev. Sept 6, 2019 bf</t>
  </si>
  <si>
    <t>Fringe rates (2019-20):</t>
  </si>
  <si>
    <t>Name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</si>
</sst>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Symbol"/>
      <family val="1"/>
      <charset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i/>
      <sz val="10"/>
      <color rgb="FFFF0000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60">
    <xf numFmtId="0" fontId="0" fillId="0" borderId="0" xfId="0"/>
    <xf numFmtId="42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3" fontId="0" fillId="0" borderId="0" xfId="0" applyNumberFormat="1" applyFill="1"/>
    <xf numFmtId="0" fontId="0" fillId="0" borderId="0" xfId="0" applyFill="1"/>
    <xf numFmtId="10" fontId="0" fillId="0" borderId="0" xfId="0" applyNumberFormat="1"/>
    <xf numFmtId="0" fontId="7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42" fontId="2" fillId="0" borderId="0" xfId="1" applyNumberFormat="1" applyFont="1" applyBorder="1"/>
    <xf numFmtId="42" fontId="4" fillId="0" borderId="0" xfId="1" applyNumberFormat="1" applyFont="1" applyBorder="1"/>
    <xf numFmtId="42" fontId="2" fillId="0" borderId="1" xfId="1" applyNumberFormat="1" applyFont="1" applyBorder="1"/>
    <xf numFmtId="42" fontId="2" fillId="0" borderId="2" xfId="1" applyNumberFormat="1" applyFont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42" fontId="2" fillId="2" borderId="3" xfId="1" applyNumberFormat="1" applyFont="1" applyFill="1" applyBorder="1" applyAlignment="1">
      <alignment horizontal="center"/>
    </xf>
    <xf numFmtId="42" fontId="4" fillId="2" borderId="4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2" fontId="4" fillId="2" borderId="6" xfId="1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2" fontId="4" fillId="2" borderId="6" xfId="1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9" fillId="2" borderId="7" xfId="0" applyFont="1" applyFill="1" applyBorder="1"/>
    <xf numFmtId="0" fontId="9" fillId="2" borderId="8" xfId="0" applyFont="1" applyFill="1" applyBorder="1"/>
    <xf numFmtId="164" fontId="9" fillId="2" borderId="8" xfId="0" applyNumberFormat="1" applyFont="1" applyFill="1" applyBorder="1"/>
    <xf numFmtId="0" fontId="0" fillId="2" borderId="9" xfId="0" applyFill="1" applyBorder="1"/>
    <xf numFmtId="0" fontId="9" fillId="2" borderId="10" xfId="0" applyFont="1" applyFill="1" applyBorder="1"/>
    <xf numFmtId="0" fontId="9" fillId="2" borderId="11" xfId="0" applyFont="1" applyFill="1" applyBorder="1"/>
    <xf numFmtId="164" fontId="9" fillId="2" borderId="11" xfId="0" applyNumberFormat="1" applyFont="1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11" xfId="0" applyFill="1" applyBorder="1"/>
    <xf numFmtId="42" fontId="0" fillId="0" borderId="2" xfId="0" applyNumberFormat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 applyAlignment="1">
      <alignment horizontal="left" indent="1"/>
    </xf>
    <xf numFmtId="0" fontId="3" fillId="0" borderId="23" xfId="0" applyFont="1" applyBorder="1" applyAlignment="1">
      <alignment horizontal="left" indent="2"/>
    </xf>
    <xf numFmtId="0" fontId="2" fillId="0" borderId="23" xfId="0" applyFont="1" applyBorder="1" applyAlignment="1">
      <alignment horizontal="left" indent="2"/>
    </xf>
    <xf numFmtId="0" fontId="7" fillId="0" borderId="0" xfId="0" applyFont="1" applyFill="1"/>
    <xf numFmtId="0" fontId="7" fillId="0" borderId="0" xfId="0" applyFont="1" applyFill="1" applyBorder="1" applyAlignment="1">
      <alignment horizontal="right"/>
    </xf>
    <xf numFmtId="0" fontId="7" fillId="3" borderId="24" xfId="0" applyFont="1" applyFill="1" applyBorder="1"/>
    <xf numFmtId="0" fontId="7" fillId="3" borderId="25" xfId="0" applyFont="1" applyFill="1" applyBorder="1"/>
    <xf numFmtId="0" fontId="7" fillId="3" borderId="25" xfId="0" applyFont="1" applyFill="1" applyBorder="1" applyAlignment="1">
      <alignment horizontal="center"/>
    </xf>
    <xf numFmtId="0" fontId="6" fillId="3" borderId="25" xfId="0" applyFont="1" applyFill="1" applyBorder="1"/>
    <xf numFmtId="0" fontId="7" fillId="2" borderId="26" xfId="0" applyFont="1" applyFill="1" applyBorder="1" applyAlignment="1">
      <alignment horizontal="right"/>
    </xf>
    <xf numFmtId="0" fontId="7" fillId="2" borderId="27" xfId="0" applyFont="1" applyFill="1" applyBorder="1" applyAlignment="1">
      <alignment horizontal="right"/>
    </xf>
    <xf numFmtId="15" fontId="7" fillId="2" borderId="28" xfId="0" applyNumberFormat="1" applyFont="1" applyFill="1" applyBorder="1" applyAlignment="1">
      <alignment horizontal="right"/>
    </xf>
    <xf numFmtId="0" fontId="6" fillId="3" borderId="29" xfId="0" applyFont="1" applyFill="1" applyBorder="1"/>
    <xf numFmtId="0" fontId="7" fillId="2" borderId="30" xfId="0" applyFont="1" applyFill="1" applyBorder="1" applyAlignment="1">
      <alignment horizontal="right"/>
    </xf>
    <xf numFmtId="0" fontId="8" fillId="0" borderId="0" xfId="0" applyFont="1" applyFill="1"/>
    <xf numFmtId="42" fontId="2" fillId="4" borderId="1" xfId="1" applyNumberFormat="1" applyFont="1" applyFill="1" applyBorder="1"/>
    <xf numFmtId="42" fontId="2" fillId="4" borderId="2" xfId="1" applyNumberFormat="1" applyFont="1" applyFill="1" applyBorder="1"/>
    <xf numFmtId="42" fontId="2" fillId="5" borderId="1" xfId="1" applyNumberFormat="1" applyFont="1" applyFill="1" applyBorder="1"/>
    <xf numFmtId="42" fontId="2" fillId="5" borderId="2" xfId="1" applyNumberFormat="1" applyFont="1" applyFill="1" applyBorder="1"/>
    <xf numFmtId="0" fontId="6" fillId="0" borderId="0" xfId="0" applyFont="1" applyBorder="1" applyAlignment="1"/>
    <xf numFmtId="0" fontId="12" fillId="0" borderId="0" xfId="0" applyFont="1" applyFill="1" applyBorder="1" applyAlignment="1">
      <alignment horizontal="left"/>
    </xf>
    <xf numFmtId="0" fontId="5" fillId="0" borderId="0" xfId="0" applyFont="1"/>
    <xf numFmtId="0" fontId="13" fillId="0" borderId="0" xfId="0" applyFont="1"/>
    <xf numFmtId="0" fontId="14" fillId="0" borderId="23" xfId="0" applyFont="1" applyBorder="1" applyAlignment="1">
      <alignment horizontal="left" indent="2"/>
    </xf>
    <xf numFmtId="42" fontId="2" fillId="0" borderId="1" xfId="1" applyNumberFormat="1" applyFont="1" applyFill="1" applyBorder="1"/>
    <xf numFmtId="0" fontId="1" fillId="0" borderId="0" xfId="0" applyFont="1"/>
    <xf numFmtId="44" fontId="0" fillId="0" borderId="0" xfId="0" applyNumberFormat="1"/>
    <xf numFmtId="165" fontId="1" fillId="0" borderId="0" xfId="1" applyNumberFormat="1" applyFont="1" applyFill="1"/>
    <xf numFmtId="165" fontId="0" fillId="0" borderId="0" xfId="0" applyNumberFormat="1" applyFill="1"/>
    <xf numFmtId="0" fontId="4" fillId="6" borderId="22" xfId="0" applyFont="1" applyFill="1" applyBorder="1"/>
    <xf numFmtId="0" fontId="2" fillId="2" borderId="19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9" xfId="0" applyFont="1" applyBorder="1"/>
    <xf numFmtId="42" fontId="4" fillId="5" borderId="15" xfId="1" applyNumberFormat="1" applyFont="1" applyFill="1" applyBorder="1"/>
    <xf numFmtId="42" fontId="4" fillId="5" borderId="16" xfId="1" applyNumberFormat="1" applyFont="1" applyFill="1" applyBorder="1"/>
    <xf numFmtId="0" fontId="3" fillId="6" borderId="40" xfId="0" applyFont="1" applyFill="1" applyBorder="1"/>
    <xf numFmtId="42" fontId="2" fillId="4" borderId="41" xfId="1" applyNumberFormat="1" applyFont="1" applyFill="1" applyBorder="1"/>
    <xf numFmtId="42" fontId="2" fillId="4" borderId="42" xfId="1" applyNumberFormat="1" applyFont="1" applyFill="1" applyBorder="1"/>
    <xf numFmtId="42" fontId="2" fillId="2" borderId="43" xfId="1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left" indent="1"/>
    </xf>
    <xf numFmtId="0" fontId="2" fillId="0" borderId="45" xfId="0" applyFont="1" applyBorder="1" applyAlignment="1">
      <alignment horizontal="left" indent="1"/>
    </xf>
    <xf numFmtId="42" fontId="2" fillId="4" borderId="17" xfId="1" applyNumberFormat="1" applyFont="1" applyFill="1" applyBorder="1"/>
    <xf numFmtId="42" fontId="2" fillId="5" borderId="18" xfId="1" applyNumberFormat="1" applyFont="1" applyFill="1" applyBorder="1"/>
    <xf numFmtId="42" fontId="2" fillId="2" borderId="19" xfId="1" applyNumberFormat="1" applyFont="1" applyFill="1" applyBorder="1" applyAlignment="1">
      <alignment horizontal="center"/>
    </xf>
    <xf numFmtId="0" fontId="2" fillId="2" borderId="47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left" vertical="center"/>
    </xf>
    <xf numFmtId="42" fontId="2" fillId="4" borderId="49" xfId="1" applyNumberFormat="1" applyFont="1" applyFill="1" applyBorder="1"/>
    <xf numFmtId="42" fontId="2" fillId="4" borderId="50" xfId="1" applyNumberFormat="1" applyFont="1" applyFill="1" applyBorder="1"/>
    <xf numFmtId="42" fontId="2" fillId="2" borderId="36" xfId="1" applyNumberFormat="1" applyFont="1" applyFill="1" applyBorder="1" applyAlignment="1">
      <alignment horizontal="center"/>
    </xf>
    <xf numFmtId="0" fontId="2" fillId="0" borderId="5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2" borderId="46" xfId="0" applyFont="1" applyFill="1" applyBorder="1" applyAlignment="1">
      <alignment horizontal="center" wrapText="1"/>
    </xf>
    <xf numFmtId="0" fontId="4" fillId="6" borderId="22" xfId="0" applyFont="1" applyFill="1" applyBorder="1" applyAlignment="1">
      <alignment horizontal="left"/>
    </xf>
    <xf numFmtId="0" fontId="4" fillId="6" borderId="53" xfId="0" applyFont="1" applyFill="1" applyBorder="1" applyAlignment="1">
      <alignment horizontal="left"/>
    </xf>
    <xf numFmtId="42" fontId="2" fillId="5" borderId="17" xfId="1" applyNumberFormat="1" applyFont="1" applyFill="1" applyBorder="1"/>
    <xf numFmtId="0" fontId="4" fillId="0" borderId="22" xfId="0" applyFont="1" applyBorder="1" applyAlignment="1">
      <alignment horizontal="left"/>
    </xf>
    <xf numFmtId="0" fontId="4" fillId="5" borderId="54" xfId="0" applyFont="1" applyFill="1" applyBorder="1" applyAlignment="1">
      <alignment horizontal="left"/>
    </xf>
    <xf numFmtId="42" fontId="2" fillId="5" borderId="41" xfId="1" applyNumberFormat="1" applyFont="1" applyFill="1" applyBorder="1"/>
    <xf numFmtId="42" fontId="2" fillId="5" borderId="42" xfId="1" applyNumberFormat="1" applyFont="1" applyFill="1" applyBorder="1"/>
    <xf numFmtId="0" fontId="4" fillId="5" borderId="53" xfId="0" applyFont="1" applyFill="1" applyBorder="1" applyAlignment="1">
      <alignment horizontal="left"/>
    </xf>
    <xf numFmtId="0" fontId="4" fillId="0" borderId="21" xfId="0" applyFont="1" applyBorder="1" applyAlignment="1">
      <alignment horizontal="left"/>
    </xf>
    <xf numFmtId="42" fontId="2" fillId="0" borderId="51" xfId="1" applyNumberFormat="1" applyFont="1" applyBorder="1"/>
    <xf numFmtId="42" fontId="2" fillId="0" borderId="52" xfId="1" applyNumberFormat="1" applyFont="1" applyBorder="1"/>
    <xf numFmtId="42" fontId="2" fillId="2" borderId="46" xfId="1" applyNumberFormat="1" applyFont="1" applyFill="1" applyBorder="1" applyAlignment="1">
      <alignment horizontal="center"/>
    </xf>
    <xf numFmtId="42" fontId="2" fillId="5" borderId="51" xfId="1" applyNumberFormat="1" applyFont="1" applyFill="1" applyBorder="1"/>
    <xf numFmtId="0" fontId="4" fillId="0" borderId="54" xfId="0" applyFont="1" applyBorder="1" applyAlignment="1">
      <alignment horizontal="left"/>
    </xf>
    <xf numFmtId="0" fontId="4" fillId="5" borderId="55" xfId="0" applyFont="1" applyFill="1" applyBorder="1" applyAlignment="1">
      <alignment horizontal="left" indent="1"/>
    </xf>
    <xf numFmtId="42" fontId="4" fillId="5" borderId="56" xfId="1" applyNumberFormat="1" applyFont="1" applyFill="1" applyBorder="1"/>
    <xf numFmtId="42" fontId="4" fillId="5" borderId="57" xfId="1" applyNumberFormat="1" applyFont="1" applyFill="1" applyBorder="1"/>
    <xf numFmtId="42" fontId="2" fillId="2" borderId="48" xfId="1" applyNumberFormat="1" applyFont="1" applyFill="1" applyBorder="1" applyAlignment="1">
      <alignment horizontal="center"/>
    </xf>
    <xf numFmtId="42" fontId="0" fillId="4" borderId="2" xfId="0" applyNumberFormat="1" applyFill="1" applyBorder="1"/>
    <xf numFmtId="0" fontId="0" fillId="0" borderId="58" xfId="0" applyBorder="1"/>
    <xf numFmtId="0" fontId="0" fillId="0" borderId="59" xfId="0" applyBorder="1"/>
    <xf numFmtId="42" fontId="0" fillId="4" borderId="60" xfId="0" applyNumberFormat="1" applyFill="1" applyBorder="1"/>
    <xf numFmtId="42" fontId="0" fillId="0" borderId="60" xfId="0" applyNumberFormat="1" applyBorder="1"/>
    <xf numFmtId="0" fontId="8" fillId="0" borderId="61" xfId="0" applyFont="1" applyBorder="1"/>
    <xf numFmtId="42" fontId="0" fillId="0" borderId="62" xfId="0" applyNumberFormat="1" applyBorder="1"/>
    <xf numFmtId="42" fontId="0" fillId="0" borderId="63" xfId="0" applyNumberFormat="1" applyBorder="1"/>
    <xf numFmtId="0" fontId="2" fillId="2" borderId="3" xfId="1" applyNumberFormat="1" applyFont="1" applyFill="1" applyBorder="1" applyAlignment="1">
      <alignment horizontal="center"/>
    </xf>
    <xf numFmtId="0" fontId="18" fillId="0" borderId="0" xfId="0" applyFont="1"/>
    <xf numFmtId="42" fontId="2" fillId="4" borderId="12" xfId="1" applyNumberFormat="1" applyFont="1" applyFill="1" applyBorder="1"/>
    <xf numFmtId="0" fontId="2" fillId="0" borderId="8" xfId="0" applyFont="1" applyBorder="1" applyAlignment="1">
      <alignment horizontal="center" vertical="center"/>
    </xf>
    <xf numFmtId="42" fontId="2" fillId="4" borderId="18" xfId="1" applyNumberFormat="1" applyFont="1" applyFill="1" applyBorder="1"/>
    <xf numFmtId="165" fontId="0" fillId="0" borderId="0" xfId="0" applyNumberFormat="1"/>
    <xf numFmtId="0" fontId="2" fillId="0" borderId="3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left" indent="1"/>
    </xf>
    <xf numFmtId="0" fontId="7" fillId="0" borderId="71" xfId="0" applyFont="1" applyBorder="1" applyAlignment="1">
      <alignment horizontal="left" indent="1"/>
    </xf>
    <xf numFmtId="0" fontId="7" fillId="0" borderId="33" xfId="0" applyFont="1" applyBorder="1" applyAlignment="1">
      <alignment horizontal="left" indent="1"/>
    </xf>
    <xf numFmtId="0" fontId="7" fillId="0" borderId="27" xfId="0" applyFont="1" applyBorder="1" applyAlignment="1">
      <alignment horizontal="left" wrapText="1" indent="1"/>
    </xf>
    <xf numFmtId="0" fontId="7" fillId="0" borderId="70" xfId="0" applyFont="1" applyBorder="1" applyAlignment="1">
      <alignment horizontal="left" wrapText="1" indent="1"/>
    </xf>
    <xf numFmtId="0" fontId="7" fillId="0" borderId="34" xfId="0" applyFont="1" applyBorder="1" applyAlignment="1">
      <alignment horizontal="left" wrapText="1" indent="1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5" fontId="7" fillId="0" borderId="31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8" xfId="2" applyFont="1" applyBorder="1" applyAlignment="1">
      <alignment horizontal="center" vertical="center"/>
    </xf>
    <xf numFmtId="9" fontId="2" fillId="0" borderId="8" xfId="2" applyFont="1" applyBorder="1" applyAlignment="1">
      <alignment horizontal="center" vertical="center"/>
    </xf>
    <xf numFmtId="9" fontId="2" fillId="0" borderId="9" xfId="2" applyFont="1" applyBorder="1" applyAlignment="1">
      <alignment horizontal="center" vertical="center"/>
    </xf>
    <xf numFmtId="9" fontId="2" fillId="0" borderId="66" xfId="2" applyFont="1" applyBorder="1" applyAlignment="1">
      <alignment horizontal="center" vertical="center"/>
    </xf>
    <xf numFmtId="9" fontId="2" fillId="0" borderId="67" xfId="2" applyFont="1" applyBorder="1" applyAlignment="1">
      <alignment horizontal="center" vertical="center"/>
    </xf>
    <xf numFmtId="9" fontId="2" fillId="0" borderId="65" xfId="2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5"/>
  <sheetViews>
    <sheetView tabSelected="1" topLeftCell="A48" zoomScaleNormal="100" workbookViewId="0">
      <selection activeCell="C71" sqref="C71"/>
    </sheetView>
  </sheetViews>
  <sheetFormatPr defaultRowHeight="12.5" x14ac:dyDescent="0.25"/>
  <cols>
    <col min="1" max="1" width="29.1796875" customWidth="1"/>
    <col min="2" max="4" width="12.1796875" customWidth="1"/>
    <col min="5" max="5" width="5.81640625" style="17" customWidth="1"/>
    <col min="6" max="8" width="10.81640625" customWidth="1"/>
    <col min="9" max="9" width="5.453125" style="17" customWidth="1"/>
    <col min="10" max="12" width="11" customWidth="1"/>
    <col min="13" max="13" width="5.453125" style="17" customWidth="1"/>
    <col min="14" max="16" width="11.54296875" customWidth="1"/>
    <col min="17" max="17" width="5.453125" style="17" customWidth="1"/>
    <col min="18" max="20" width="12.26953125" customWidth="1"/>
    <col min="21" max="21" width="5.54296875" style="17" customWidth="1"/>
    <col min="22" max="24" width="11.7265625" customWidth="1"/>
    <col min="25" max="25" width="5.453125" style="27" customWidth="1"/>
    <col min="26" max="26" width="9.26953125" customWidth="1"/>
    <col min="27" max="27" width="12.26953125" bestFit="1" customWidth="1"/>
  </cols>
  <sheetData>
    <row r="1" spans="1:26" ht="18" x14ac:dyDescent="0.4">
      <c r="A1" s="129" t="s">
        <v>104</v>
      </c>
    </row>
    <row r="2" spans="1:26" ht="13" thickBot="1" x14ac:dyDescent="0.3">
      <c r="A2" s="65" t="s">
        <v>105</v>
      </c>
    </row>
    <row r="3" spans="1:26" s="2" customFormat="1" ht="20.25" customHeight="1" thickTop="1" x14ac:dyDescent="0.35">
      <c r="A3" s="53" t="s">
        <v>11</v>
      </c>
      <c r="B3" s="150"/>
      <c r="C3" s="150"/>
      <c r="D3" s="150"/>
      <c r="E3" s="150"/>
      <c r="F3" s="54" t="s">
        <v>10</v>
      </c>
      <c r="G3" s="54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1"/>
      <c r="X3" s="142"/>
      <c r="Y3" s="22"/>
      <c r="Z3" s="4"/>
    </row>
    <row r="4" spans="1:26" s="2" customFormat="1" ht="15.5" x14ac:dyDescent="0.35">
      <c r="A4" s="55" t="s">
        <v>77</v>
      </c>
      <c r="B4" s="148"/>
      <c r="C4" s="148"/>
      <c r="D4" s="149"/>
      <c r="E4" s="149"/>
      <c r="F4" s="49"/>
      <c r="G4" s="50"/>
      <c r="H4" s="50"/>
      <c r="I4" s="51"/>
      <c r="J4" s="50"/>
      <c r="K4" s="50"/>
      <c r="L4" s="52"/>
      <c r="M4" s="51"/>
      <c r="N4" s="52"/>
      <c r="O4" s="52"/>
      <c r="P4" s="52"/>
      <c r="Q4" s="51"/>
      <c r="R4" s="52"/>
      <c r="S4" s="52"/>
      <c r="T4" s="52"/>
      <c r="U4" s="51"/>
      <c r="V4" s="52"/>
      <c r="W4" s="52"/>
      <c r="X4" s="56"/>
      <c r="Y4" s="22"/>
    </row>
    <row r="5" spans="1:26" s="2" customFormat="1" ht="16" thickBot="1" x14ac:dyDescent="0.4">
      <c r="A5" s="57" t="s">
        <v>8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8"/>
      <c r="X5" s="139"/>
      <c r="Y5" s="23"/>
      <c r="Z5" s="9"/>
    </row>
    <row r="6" spans="1:26" s="2" customFormat="1" ht="16" thickTop="1" x14ac:dyDescent="0.35">
      <c r="A6" s="64" t="s">
        <v>32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23"/>
      <c r="Z6" s="9"/>
    </row>
    <row r="7" spans="1:26" s="2" customFormat="1" ht="15.5" x14ac:dyDescent="0.35">
      <c r="A7" s="64" t="s">
        <v>91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23"/>
      <c r="Z7" s="9"/>
    </row>
    <row r="8" spans="1:26" s="2" customFormat="1" ht="15.5" x14ac:dyDescent="0.35">
      <c r="A8" s="64" t="s">
        <v>76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23"/>
      <c r="Z8" s="9"/>
    </row>
    <row r="9" spans="1:26" s="2" customFormat="1" ht="16" thickBot="1" x14ac:dyDescent="0.4">
      <c r="A9" s="4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23"/>
      <c r="Z9" s="9"/>
    </row>
    <row r="10" spans="1:26" ht="13.5" thickTop="1" x14ac:dyDescent="0.3">
      <c r="A10" s="42"/>
      <c r="B10" s="146" t="s">
        <v>0</v>
      </c>
      <c r="C10" s="145"/>
      <c r="D10" s="147"/>
      <c r="E10" s="20"/>
      <c r="F10" s="146" t="s">
        <v>1</v>
      </c>
      <c r="G10" s="145"/>
      <c r="H10" s="147"/>
      <c r="I10" s="20"/>
      <c r="J10" s="146" t="s">
        <v>2</v>
      </c>
      <c r="K10" s="145"/>
      <c r="L10" s="147"/>
      <c r="M10" s="20"/>
      <c r="N10" s="143" t="s">
        <v>3</v>
      </c>
      <c r="O10" s="144"/>
      <c r="P10" s="145"/>
      <c r="Q10" s="20"/>
      <c r="R10" s="143" t="s">
        <v>4</v>
      </c>
      <c r="S10" s="144"/>
      <c r="T10" s="145"/>
      <c r="U10" s="20"/>
      <c r="V10" s="146" t="s">
        <v>5</v>
      </c>
      <c r="W10" s="145"/>
      <c r="X10" s="147"/>
      <c r="Y10" s="24"/>
      <c r="Z10" s="10"/>
    </row>
    <row r="11" spans="1:26" s="78" customFormat="1" ht="26.5" thickBot="1" x14ac:dyDescent="0.3">
      <c r="A11" s="74" t="s">
        <v>66</v>
      </c>
      <c r="B11" s="134">
        <v>12</v>
      </c>
      <c r="C11" s="135"/>
      <c r="D11" s="136"/>
      <c r="E11" s="75"/>
      <c r="F11" s="134">
        <v>12</v>
      </c>
      <c r="G11" s="135"/>
      <c r="H11" s="136"/>
      <c r="I11" s="75"/>
      <c r="J11" s="134">
        <v>12</v>
      </c>
      <c r="K11" s="135"/>
      <c r="L11" s="136"/>
      <c r="M11" s="75"/>
      <c r="N11" s="134">
        <v>0</v>
      </c>
      <c r="O11" s="135"/>
      <c r="P11" s="136"/>
      <c r="Q11" s="75"/>
      <c r="R11" s="134">
        <v>0</v>
      </c>
      <c r="S11" s="135"/>
      <c r="T11" s="136"/>
      <c r="U11" s="75"/>
      <c r="V11" s="134">
        <f>SUM(B11,F11,J11,N11,R11)</f>
        <v>36</v>
      </c>
      <c r="W11" s="135"/>
      <c r="X11" s="136"/>
      <c r="Y11" s="76"/>
      <c r="Z11" s="77"/>
    </row>
    <row r="12" spans="1:26" s="78" customFormat="1" ht="26.5" thickBot="1" x14ac:dyDescent="0.3">
      <c r="A12" s="91" t="s">
        <v>75</v>
      </c>
      <c r="B12" s="151">
        <v>0</v>
      </c>
      <c r="C12" s="152"/>
      <c r="D12" s="153"/>
      <c r="E12" s="92" t="s">
        <v>88</v>
      </c>
      <c r="F12" s="154">
        <v>0.04</v>
      </c>
      <c r="G12" s="155"/>
      <c r="H12" s="156"/>
      <c r="I12" s="92"/>
      <c r="J12" s="154">
        <v>0.04</v>
      </c>
      <c r="K12" s="155"/>
      <c r="L12" s="156"/>
      <c r="M12" s="92"/>
      <c r="N12" s="157">
        <v>0.04</v>
      </c>
      <c r="O12" s="158"/>
      <c r="P12" s="159"/>
      <c r="Q12" s="92"/>
      <c r="R12" s="157">
        <v>0.04</v>
      </c>
      <c r="S12" s="158"/>
      <c r="T12" s="159"/>
      <c r="U12" s="92"/>
      <c r="V12" s="93"/>
      <c r="W12" s="131"/>
      <c r="X12" s="94"/>
      <c r="Y12" s="95"/>
      <c r="Z12" s="77"/>
    </row>
    <row r="13" spans="1:26" ht="26.5" thickBot="1" x14ac:dyDescent="0.35">
      <c r="A13" s="43" t="s">
        <v>6</v>
      </c>
      <c r="B13" s="99" t="s">
        <v>97</v>
      </c>
      <c r="C13" s="100" t="s">
        <v>98</v>
      </c>
      <c r="D13" s="100" t="s">
        <v>99</v>
      </c>
      <c r="E13" s="101" t="s">
        <v>13</v>
      </c>
      <c r="F13" s="99" t="s">
        <v>97</v>
      </c>
      <c r="G13" s="100" t="s">
        <v>98</v>
      </c>
      <c r="H13" s="100" t="s">
        <v>99</v>
      </c>
      <c r="I13" s="101" t="s">
        <v>13</v>
      </c>
      <c r="J13" s="99" t="s">
        <v>97</v>
      </c>
      <c r="K13" s="100" t="s">
        <v>98</v>
      </c>
      <c r="L13" s="100" t="s">
        <v>99</v>
      </c>
      <c r="M13" s="101" t="s">
        <v>13</v>
      </c>
      <c r="N13" s="99" t="s">
        <v>97</v>
      </c>
      <c r="O13" s="100" t="s">
        <v>98</v>
      </c>
      <c r="P13" s="100" t="s">
        <v>99</v>
      </c>
      <c r="Q13" s="101" t="s">
        <v>13</v>
      </c>
      <c r="R13" s="99" t="s">
        <v>97</v>
      </c>
      <c r="S13" s="100" t="s">
        <v>98</v>
      </c>
      <c r="T13" s="100" t="s">
        <v>99</v>
      </c>
      <c r="U13" s="101" t="s">
        <v>13</v>
      </c>
      <c r="V13" s="99" t="s">
        <v>97</v>
      </c>
      <c r="W13" s="100" t="s">
        <v>98</v>
      </c>
      <c r="X13" s="100" t="s">
        <v>99</v>
      </c>
      <c r="Y13" s="101" t="s">
        <v>13</v>
      </c>
      <c r="Z13" s="11"/>
    </row>
    <row r="14" spans="1:26" ht="13" x14ac:dyDescent="0.3">
      <c r="A14" s="73" t="s">
        <v>39</v>
      </c>
      <c r="B14" s="96"/>
      <c r="C14" s="97"/>
      <c r="D14" s="97"/>
      <c r="E14" s="97"/>
      <c r="F14" s="96"/>
      <c r="G14" s="97"/>
      <c r="H14" s="97"/>
      <c r="I14" s="97"/>
      <c r="J14" s="96"/>
      <c r="K14" s="97"/>
      <c r="L14" s="97"/>
      <c r="M14" s="97"/>
      <c r="N14" s="96"/>
      <c r="O14" s="97"/>
      <c r="P14" s="97"/>
      <c r="Q14" s="97"/>
      <c r="R14" s="96"/>
      <c r="S14" s="97"/>
      <c r="T14" s="97"/>
      <c r="U14" s="97"/>
      <c r="V14" s="96"/>
      <c r="W14" s="130"/>
      <c r="X14" s="97"/>
      <c r="Y14" s="97"/>
      <c r="Z14" s="12"/>
    </row>
    <row r="15" spans="1:26" ht="13" x14ac:dyDescent="0.3">
      <c r="A15" s="45" t="s">
        <v>107</v>
      </c>
      <c r="B15" s="14">
        <v>0</v>
      </c>
      <c r="C15" s="15">
        <v>0</v>
      </c>
      <c r="D15" s="15">
        <v>0</v>
      </c>
      <c r="E15" s="18" t="s">
        <v>84</v>
      </c>
      <c r="F15" s="14">
        <f t="shared" ref="F15" si="0">ROUND(B15*(F$11/12)*(1+F$12),0)</f>
        <v>0</v>
      </c>
      <c r="G15" s="15">
        <v>0</v>
      </c>
      <c r="H15" s="15">
        <v>0</v>
      </c>
      <c r="I15" s="128" t="str">
        <f>IF(F$11&gt;0,E15,0)</f>
        <v>C</v>
      </c>
      <c r="J15" s="14">
        <f>ROUND(F15*(J$11/12)*(1+J$12),0)</f>
        <v>0</v>
      </c>
      <c r="K15" s="15">
        <v>0</v>
      </c>
      <c r="L15" s="15">
        <v>0</v>
      </c>
      <c r="M15" s="128" t="str">
        <f t="shared" ref="M15:M23" si="1">IF(J$11&gt;0,I15,0)</f>
        <v>C</v>
      </c>
      <c r="N15" s="14">
        <f>ROUND(J15*(N$11/12)*(1+N$12),0)</f>
        <v>0</v>
      </c>
      <c r="O15" s="15">
        <v>0</v>
      </c>
      <c r="P15" s="15">
        <v>0</v>
      </c>
      <c r="Q15" s="128">
        <f t="shared" ref="Q15:Q23" si="2">IF(N$11&gt;0,M15,0)</f>
        <v>0</v>
      </c>
      <c r="R15" s="14">
        <f>ROUND(N15*(R$11/12)*(1+R$12),0)</f>
        <v>0</v>
      </c>
      <c r="S15" s="15">
        <v>0</v>
      </c>
      <c r="T15" s="15">
        <v>0</v>
      </c>
      <c r="U15" s="128">
        <f t="shared" ref="U15:U23" si="3">IF(R$11&gt;0,Q15,0)</f>
        <v>0</v>
      </c>
      <c r="V15" s="61">
        <f t="shared" ref="V15:V24" si="4">SUM(B15,F15,J15,N15,R15)</f>
        <v>0</v>
      </c>
      <c r="W15" s="61">
        <f t="shared" ref="W15:W24" si="5">SUM(C15,G15,K15,O15,S15)</f>
        <v>0</v>
      </c>
      <c r="X15" s="61">
        <f t="shared" ref="X15:X24" si="6">SUM(D15,H15,L15,P15,T15)</f>
        <v>0</v>
      </c>
      <c r="Y15" s="18" t="s">
        <v>85</v>
      </c>
      <c r="Z15" s="12"/>
    </row>
    <row r="16" spans="1:26" ht="13" hidden="1" x14ac:dyDescent="0.3">
      <c r="A16" s="45" t="s">
        <v>36</v>
      </c>
      <c r="B16" s="14">
        <f>0*80000/9</f>
        <v>0</v>
      </c>
      <c r="C16" s="15">
        <v>0</v>
      </c>
      <c r="D16" s="15">
        <v>0</v>
      </c>
      <c r="E16" s="18"/>
      <c r="F16" s="14">
        <f t="shared" ref="F16" si="7">B16*1.04</f>
        <v>0</v>
      </c>
      <c r="G16" s="15">
        <v>0</v>
      </c>
      <c r="H16" s="15">
        <v>0</v>
      </c>
      <c r="I16" s="128"/>
      <c r="J16" s="14">
        <f t="shared" ref="J16" si="8">F16*1.04</f>
        <v>0</v>
      </c>
      <c r="K16" s="15">
        <v>0</v>
      </c>
      <c r="L16" s="15">
        <v>0</v>
      </c>
      <c r="M16" s="128">
        <f t="shared" si="1"/>
        <v>0</v>
      </c>
      <c r="N16" s="14">
        <f t="shared" ref="N16" si="9">J16*1.04</f>
        <v>0</v>
      </c>
      <c r="O16" s="15">
        <v>0</v>
      </c>
      <c r="P16" s="15">
        <v>0</v>
      </c>
      <c r="Q16" s="128">
        <f t="shared" si="2"/>
        <v>0</v>
      </c>
      <c r="R16" s="14">
        <f t="shared" ref="R16" si="10">N16*1.04</f>
        <v>0</v>
      </c>
      <c r="S16" s="15">
        <v>0</v>
      </c>
      <c r="T16" s="15">
        <v>0</v>
      </c>
      <c r="U16" s="128">
        <f t="shared" si="3"/>
        <v>0</v>
      </c>
      <c r="V16" s="61">
        <f t="shared" si="4"/>
        <v>0</v>
      </c>
      <c r="W16" s="61">
        <f t="shared" si="5"/>
        <v>0</v>
      </c>
      <c r="X16" s="61">
        <f t="shared" si="6"/>
        <v>0</v>
      </c>
      <c r="Y16" s="18"/>
      <c r="Z16" s="12"/>
    </row>
    <row r="17" spans="1:26" ht="13" x14ac:dyDescent="0.3">
      <c r="A17" s="45" t="s">
        <v>71</v>
      </c>
      <c r="B17" s="14">
        <v>0</v>
      </c>
      <c r="C17" s="15">
        <v>0</v>
      </c>
      <c r="D17" s="15">
        <v>0</v>
      </c>
      <c r="E17" s="18" t="s">
        <v>85</v>
      </c>
      <c r="F17" s="14">
        <f t="shared" ref="F17:F23" si="11">ROUND(B17*(F$11/12)*(1+F$12),0)</f>
        <v>0</v>
      </c>
      <c r="G17" s="15">
        <v>0</v>
      </c>
      <c r="H17" s="15">
        <v>0</v>
      </c>
      <c r="I17" s="128" t="str">
        <f t="shared" ref="I17:I23" si="12">IF(F$11&gt;0,E17,0)</f>
        <v>K</v>
      </c>
      <c r="J17" s="14">
        <f t="shared" ref="J17:J23" si="13">ROUND(F17*(J$11/12)*(1+J$12),0)</f>
        <v>0</v>
      </c>
      <c r="K17" s="15">
        <v>0</v>
      </c>
      <c r="L17" s="15">
        <v>0</v>
      </c>
      <c r="M17" s="128" t="str">
        <f t="shared" si="1"/>
        <v>K</v>
      </c>
      <c r="N17" s="14">
        <f t="shared" ref="N17:N23" si="14">ROUND(J17*(N$11/12)*(1+N$12),0)</f>
        <v>0</v>
      </c>
      <c r="O17" s="15">
        <v>0</v>
      </c>
      <c r="P17" s="15">
        <v>0</v>
      </c>
      <c r="Q17" s="128">
        <f t="shared" si="2"/>
        <v>0</v>
      </c>
      <c r="R17" s="14">
        <f t="shared" ref="R17:R23" si="15">ROUND(N17*(R$11/12)*(1+R$12),0)</f>
        <v>0</v>
      </c>
      <c r="S17" s="15">
        <v>0</v>
      </c>
      <c r="T17" s="15">
        <v>0</v>
      </c>
      <c r="U17" s="128">
        <f t="shared" si="3"/>
        <v>0</v>
      </c>
      <c r="V17" s="61">
        <f t="shared" si="4"/>
        <v>0</v>
      </c>
      <c r="W17" s="61">
        <f t="shared" si="5"/>
        <v>0</v>
      </c>
      <c r="X17" s="61">
        <f t="shared" si="6"/>
        <v>0</v>
      </c>
      <c r="Y17" s="18" t="str">
        <f t="shared" ref="Y17:Y23" si="16">E17</f>
        <v>K</v>
      </c>
      <c r="Z17" s="12"/>
    </row>
    <row r="18" spans="1:26" ht="13" hidden="1" x14ac:dyDescent="0.3">
      <c r="A18" s="67" t="s">
        <v>37</v>
      </c>
      <c r="B18" s="14">
        <f>0*78076/9</f>
        <v>0</v>
      </c>
      <c r="C18" s="15">
        <v>0</v>
      </c>
      <c r="D18" s="15">
        <v>0</v>
      </c>
      <c r="E18" s="18"/>
      <c r="F18" s="14">
        <f t="shared" si="11"/>
        <v>0</v>
      </c>
      <c r="G18" s="15">
        <v>0</v>
      </c>
      <c r="H18" s="15">
        <v>0</v>
      </c>
      <c r="I18" s="128">
        <f t="shared" si="12"/>
        <v>0</v>
      </c>
      <c r="J18" s="14">
        <f t="shared" si="13"/>
        <v>0</v>
      </c>
      <c r="K18" s="15">
        <v>0</v>
      </c>
      <c r="L18" s="15">
        <v>0</v>
      </c>
      <c r="M18" s="128">
        <f t="shared" si="1"/>
        <v>0</v>
      </c>
      <c r="N18" s="14">
        <f t="shared" si="14"/>
        <v>0</v>
      </c>
      <c r="O18" s="15">
        <v>0</v>
      </c>
      <c r="P18" s="15">
        <v>0</v>
      </c>
      <c r="Q18" s="128">
        <f t="shared" si="2"/>
        <v>0</v>
      </c>
      <c r="R18" s="14">
        <f t="shared" si="15"/>
        <v>0</v>
      </c>
      <c r="S18" s="15">
        <v>0</v>
      </c>
      <c r="T18" s="15">
        <v>0</v>
      </c>
      <c r="U18" s="128">
        <f t="shared" si="3"/>
        <v>0</v>
      </c>
      <c r="V18" s="61">
        <f t="shared" si="4"/>
        <v>0</v>
      </c>
      <c r="W18" s="61">
        <f t="shared" si="5"/>
        <v>0</v>
      </c>
      <c r="X18" s="61">
        <f t="shared" si="6"/>
        <v>0</v>
      </c>
      <c r="Y18" s="18">
        <f t="shared" si="16"/>
        <v>0</v>
      </c>
      <c r="Z18" s="12"/>
    </row>
    <row r="19" spans="1:26" ht="13" x14ac:dyDescent="0.3">
      <c r="A19" s="45" t="s">
        <v>72</v>
      </c>
      <c r="B19" s="68">
        <v>0</v>
      </c>
      <c r="C19" s="15">
        <v>0</v>
      </c>
      <c r="D19" s="15">
        <v>0</v>
      </c>
      <c r="E19" s="18" t="s">
        <v>85</v>
      </c>
      <c r="F19" s="14">
        <f t="shared" si="11"/>
        <v>0</v>
      </c>
      <c r="G19" s="15">
        <v>0</v>
      </c>
      <c r="H19" s="15">
        <v>0</v>
      </c>
      <c r="I19" s="128" t="str">
        <f t="shared" si="12"/>
        <v>K</v>
      </c>
      <c r="J19" s="14">
        <f t="shared" si="13"/>
        <v>0</v>
      </c>
      <c r="K19" s="15">
        <v>0</v>
      </c>
      <c r="L19" s="15">
        <v>0</v>
      </c>
      <c r="M19" s="128" t="str">
        <f t="shared" si="1"/>
        <v>K</v>
      </c>
      <c r="N19" s="14">
        <f t="shared" si="14"/>
        <v>0</v>
      </c>
      <c r="O19" s="15">
        <v>0</v>
      </c>
      <c r="P19" s="15">
        <v>0</v>
      </c>
      <c r="Q19" s="128">
        <f t="shared" si="2"/>
        <v>0</v>
      </c>
      <c r="R19" s="14">
        <f t="shared" si="15"/>
        <v>0</v>
      </c>
      <c r="S19" s="15">
        <v>0</v>
      </c>
      <c r="T19" s="15">
        <v>0</v>
      </c>
      <c r="U19" s="128">
        <f t="shared" si="3"/>
        <v>0</v>
      </c>
      <c r="V19" s="61">
        <f t="shared" si="4"/>
        <v>0</v>
      </c>
      <c r="W19" s="61">
        <f t="shared" si="5"/>
        <v>0</v>
      </c>
      <c r="X19" s="61">
        <f t="shared" si="6"/>
        <v>0</v>
      </c>
      <c r="Y19" s="128" t="str">
        <f t="shared" si="16"/>
        <v>K</v>
      </c>
      <c r="Z19" s="12"/>
    </row>
    <row r="20" spans="1:26" ht="13" hidden="1" x14ac:dyDescent="0.3">
      <c r="A20" s="67" t="s">
        <v>35</v>
      </c>
      <c r="B20" s="14">
        <f>0*75000/9</f>
        <v>0</v>
      </c>
      <c r="C20" s="15">
        <v>0</v>
      </c>
      <c r="D20" s="15">
        <v>0</v>
      </c>
      <c r="E20" s="18"/>
      <c r="F20" s="14">
        <f t="shared" si="11"/>
        <v>0</v>
      </c>
      <c r="G20" s="15">
        <v>0</v>
      </c>
      <c r="H20" s="15">
        <v>0</v>
      </c>
      <c r="I20" s="128">
        <f t="shared" si="12"/>
        <v>0</v>
      </c>
      <c r="J20" s="14">
        <f t="shared" si="13"/>
        <v>0</v>
      </c>
      <c r="K20" s="15">
        <v>0</v>
      </c>
      <c r="L20" s="15">
        <v>0</v>
      </c>
      <c r="M20" s="128">
        <f t="shared" si="1"/>
        <v>0</v>
      </c>
      <c r="N20" s="14">
        <f t="shared" si="14"/>
        <v>0</v>
      </c>
      <c r="O20" s="15">
        <v>0</v>
      </c>
      <c r="P20" s="15">
        <v>0</v>
      </c>
      <c r="Q20" s="128">
        <f t="shared" si="2"/>
        <v>0</v>
      </c>
      <c r="R20" s="14">
        <f t="shared" si="15"/>
        <v>0</v>
      </c>
      <c r="S20" s="15">
        <v>0</v>
      </c>
      <c r="T20" s="15">
        <v>0</v>
      </c>
      <c r="U20" s="128">
        <f t="shared" si="3"/>
        <v>0</v>
      </c>
      <c r="V20" s="61">
        <f t="shared" si="4"/>
        <v>0</v>
      </c>
      <c r="W20" s="61">
        <f t="shared" si="5"/>
        <v>0</v>
      </c>
      <c r="X20" s="61">
        <f t="shared" si="6"/>
        <v>0</v>
      </c>
      <c r="Y20" s="128">
        <f t="shared" si="16"/>
        <v>0</v>
      </c>
      <c r="Z20" s="12"/>
    </row>
    <row r="21" spans="1:26" ht="13" x14ac:dyDescent="0.3">
      <c r="A21" s="45" t="s">
        <v>73</v>
      </c>
      <c r="B21" s="68">
        <v>0</v>
      </c>
      <c r="C21" s="15">
        <v>0</v>
      </c>
      <c r="D21" s="15">
        <v>0</v>
      </c>
      <c r="E21" s="18"/>
      <c r="F21" s="14">
        <f t="shared" si="11"/>
        <v>0</v>
      </c>
      <c r="G21" s="15">
        <v>0</v>
      </c>
      <c r="H21" s="15">
        <v>0</v>
      </c>
      <c r="I21" s="128">
        <f>IF(F$11&gt;0,E21,0)</f>
        <v>0</v>
      </c>
      <c r="J21" s="14">
        <f t="shared" si="13"/>
        <v>0</v>
      </c>
      <c r="K21" s="15">
        <v>0</v>
      </c>
      <c r="L21" s="15">
        <v>0</v>
      </c>
      <c r="M21" s="128">
        <f t="shared" si="1"/>
        <v>0</v>
      </c>
      <c r="N21" s="14">
        <f t="shared" si="14"/>
        <v>0</v>
      </c>
      <c r="O21" s="15">
        <v>0</v>
      </c>
      <c r="P21" s="15">
        <v>0</v>
      </c>
      <c r="Q21" s="128">
        <f t="shared" si="2"/>
        <v>0</v>
      </c>
      <c r="R21" s="14">
        <f t="shared" si="15"/>
        <v>0</v>
      </c>
      <c r="S21" s="15">
        <v>0</v>
      </c>
      <c r="T21" s="15">
        <v>0</v>
      </c>
      <c r="U21" s="128">
        <f t="shared" si="3"/>
        <v>0</v>
      </c>
      <c r="V21" s="61">
        <f t="shared" si="4"/>
        <v>0</v>
      </c>
      <c r="W21" s="61">
        <f t="shared" si="5"/>
        <v>0</v>
      </c>
      <c r="X21" s="61">
        <f t="shared" si="6"/>
        <v>0</v>
      </c>
      <c r="Y21" s="128">
        <f t="shared" si="16"/>
        <v>0</v>
      </c>
      <c r="Z21" s="12"/>
    </row>
    <row r="22" spans="1:26" ht="13" x14ac:dyDescent="0.3">
      <c r="A22" s="45" t="s">
        <v>74</v>
      </c>
      <c r="B22" s="14">
        <v>0</v>
      </c>
      <c r="C22" s="15">
        <v>0</v>
      </c>
      <c r="D22" s="15">
        <v>0</v>
      </c>
      <c r="E22" s="18"/>
      <c r="F22" s="14">
        <f t="shared" si="11"/>
        <v>0</v>
      </c>
      <c r="G22" s="15">
        <v>0</v>
      </c>
      <c r="H22" s="15">
        <v>0</v>
      </c>
      <c r="I22" s="128">
        <f t="shared" si="12"/>
        <v>0</v>
      </c>
      <c r="J22" s="14">
        <f t="shared" si="13"/>
        <v>0</v>
      </c>
      <c r="K22" s="15">
        <v>0</v>
      </c>
      <c r="L22" s="15">
        <v>0</v>
      </c>
      <c r="M22" s="128">
        <f t="shared" si="1"/>
        <v>0</v>
      </c>
      <c r="N22" s="14">
        <f t="shared" si="14"/>
        <v>0</v>
      </c>
      <c r="O22" s="15">
        <v>0</v>
      </c>
      <c r="P22" s="15">
        <v>0</v>
      </c>
      <c r="Q22" s="128">
        <f t="shared" si="2"/>
        <v>0</v>
      </c>
      <c r="R22" s="14">
        <f t="shared" si="15"/>
        <v>0</v>
      </c>
      <c r="S22" s="15">
        <v>0</v>
      </c>
      <c r="T22" s="15">
        <v>0</v>
      </c>
      <c r="U22" s="128">
        <f t="shared" si="3"/>
        <v>0</v>
      </c>
      <c r="V22" s="61">
        <f t="shared" si="4"/>
        <v>0</v>
      </c>
      <c r="W22" s="61">
        <f t="shared" si="5"/>
        <v>0</v>
      </c>
      <c r="X22" s="61">
        <f t="shared" si="6"/>
        <v>0</v>
      </c>
      <c r="Y22" s="128">
        <f t="shared" si="16"/>
        <v>0</v>
      </c>
      <c r="Z22" s="12"/>
    </row>
    <row r="23" spans="1:26" ht="13" x14ac:dyDescent="0.3">
      <c r="A23" s="45" t="s">
        <v>67</v>
      </c>
      <c r="B23" s="14">
        <v>0</v>
      </c>
      <c r="C23" s="15">
        <v>0</v>
      </c>
      <c r="D23" s="15">
        <v>0</v>
      </c>
      <c r="E23" s="18"/>
      <c r="F23" s="14">
        <f t="shared" si="11"/>
        <v>0</v>
      </c>
      <c r="G23" s="15">
        <v>0</v>
      </c>
      <c r="H23" s="15">
        <v>0</v>
      </c>
      <c r="I23" s="128">
        <f t="shared" si="12"/>
        <v>0</v>
      </c>
      <c r="J23" s="14">
        <f t="shared" si="13"/>
        <v>0</v>
      </c>
      <c r="K23" s="15">
        <v>0</v>
      </c>
      <c r="L23" s="15">
        <v>0</v>
      </c>
      <c r="M23" s="128">
        <f t="shared" si="1"/>
        <v>0</v>
      </c>
      <c r="N23" s="14">
        <f t="shared" si="14"/>
        <v>0</v>
      </c>
      <c r="O23" s="15">
        <v>0</v>
      </c>
      <c r="P23" s="15">
        <v>0</v>
      </c>
      <c r="Q23" s="128">
        <f t="shared" si="2"/>
        <v>0</v>
      </c>
      <c r="R23" s="14">
        <f t="shared" si="15"/>
        <v>0</v>
      </c>
      <c r="S23" s="15">
        <v>0</v>
      </c>
      <c r="T23" s="15">
        <v>0</v>
      </c>
      <c r="U23" s="128">
        <f t="shared" si="3"/>
        <v>0</v>
      </c>
      <c r="V23" s="61">
        <f t="shared" si="4"/>
        <v>0</v>
      </c>
      <c r="W23" s="61">
        <f t="shared" si="5"/>
        <v>0</v>
      </c>
      <c r="X23" s="61">
        <f t="shared" si="6"/>
        <v>0</v>
      </c>
      <c r="Y23" s="128">
        <f t="shared" si="16"/>
        <v>0</v>
      </c>
      <c r="Z23" s="12"/>
    </row>
    <row r="24" spans="1:26" ht="12" customHeight="1" thickBot="1" x14ac:dyDescent="0.35">
      <c r="A24" s="103" t="s">
        <v>68</v>
      </c>
      <c r="B24" s="89">
        <f>ROUND(SUM(B15:B23),0)</f>
        <v>0</v>
      </c>
      <c r="C24" s="89">
        <f>ROUND(SUM(C15:C23),0)</f>
        <v>0</v>
      </c>
      <c r="D24" s="89">
        <f>ROUND(SUM(D15:D23),0)</f>
        <v>0</v>
      </c>
      <c r="E24" s="90"/>
      <c r="F24" s="89">
        <f>ROUND(SUM(F15:F23),0)</f>
        <v>0</v>
      </c>
      <c r="G24" s="89">
        <f>ROUND(SUM(G15:G23),0)</f>
        <v>0</v>
      </c>
      <c r="H24" s="89">
        <f>ROUND(SUM(H15:H23),0)</f>
        <v>0</v>
      </c>
      <c r="I24" s="90"/>
      <c r="J24" s="89">
        <f>ROUND(SUM(J15:J23),0)</f>
        <v>0</v>
      </c>
      <c r="K24" s="89">
        <f>ROUND(SUM(K15:K23),0)</f>
        <v>0</v>
      </c>
      <c r="L24" s="89">
        <f>ROUND(SUM(L15:L23),0)</f>
        <v>0</v>
      </c>
      <c r="M24" s="90"/>
      <c r="N24" s="89">
        <f>ROUND(SUM(N15:N23),0)</f>
        <v>0</v>
      </c>
      <c r="O24" s="89">
        <f>ROUND(SUM(O15:O23),0)</f>
        <v>0</v>
      </c>
      <c r="P24" s="89">
        <f>ROUND(SUM(P15:P23),0)</f>
        <v>0</v>
      </c>
      <c r="Q24" s="90"/>
      <c r="R24" s="89">
        <f>ROUND(SUM(R15:R23),0)</f>
        <v>0</v>
      </c>
      <c r="S24" s="89">
        <f>ROUND(SUM(S15:S23),0)</f>
        <v>0</v>
      </c>
      <c r="T24" s="89">
        <f>ROUND(SUM(T15:T23),0)</f>
        <v>0</v>
      </c>
      <c r="U24" s="90"/>
      <c r="V24" s="104">
        <f t="shared" si="4"/>
        <v>0</v>
      </c>
      <c r="W24" s="104">
        <f t="shared" si="5"/>
        <v>0</v>
      </c>
      <c r="X24" s="104">
        <f t="shared" si="6"/>
        <v>0</v>
      </c>
      <c r="Y24" s="90"/>
      <c r="Z24" s="12"/>
    </row>
    <row r="25" spans="1:26" ht="13" x14ac:dyDescent="0.3">
      <c r="A25" s="102" t="s">
        <v>40</v>
      </c>
      <c r="B25" s="96"/>
      <c r="C25" s="97"/>
      <c r="D25" s="97"/>
      <c r="E25" s="98"/>
      <c r="F25" s="96"/>
      <c r="G25" s="97"/>
      <c r="H25" s="97"/>
      <c r="I25" s="98"/>
      <c r="J25" s="96"/>
      <c r="K25" s="97"/>
      <c r="L25" s="97"/>
      <c r="M25" s="98"/>
      <c r="N25" s="96"/>
      <c r="O25" s="97"/>
      <c r="P25" s="97"/>
      <c r="Q25" s="98"/>
      <c r="R25" s="96"/>
      <c r="S25" s="97"/>
      <c r="T25" s="97"/>
      <c r="U25" s="98"/>
      <c r="V25" s="96"/>
      <c r="W25" s="96"/>
      <c r="X25" s="96"/>
      <c r="Y25" s="98"/>
      <c r="Z25" s="12"/>
    </row>
    <row r="26" spans="1:26" ht="13" x14ac:dyDescent="0.3">
      <c r="A26" s="45" t="s">
        <v>9</v>
      </c>
      <c r="B26" s="14">
        <v>0</v>
      </c>
      <c r="C26" s="15">
        <v>0</v>
      </c>
      <c r="D26" s="15">
        <v>0</v>
      </c>
      <c r="E26" s="18"/>
      <c r="F26" s="14">
        <f>ROUND(B26*(F$11/12)*(1+F$12),0)</f>
        <v>0</v>
      </c>
      <c r="G26" s="15">
        <v>0</v>
      </c>
      <c r="H26" s="15">
        <v>0</v>
      </c>
      <c r="I26" s="18"/>
      <c r="J26" s="14">
        <f>ROUND(F26*(J$11/12)*(1+J$12),0)</f>
        <v>0</v>
      </c>
      <c r="K26" s="15">
        <v>0</v>
      </c>
      <c r="L26" s="15">
        <v>0</v>
      </c>
      <c r="M26" s="18"/>
      <c r="N26" s="14">
        <f>ROUND(J26*(N$11/12)*(1+N$12),0)</f>
        <v>0</v>
      </c>
      <c r="O26" s="15">
        <v>0</v>
      </c>
      <c r="P26" s="15">
        <v>0</v>
      </c>
      <c r="Q26" s="18"/>
      <c r="R26" s="14">
        <f>ROUND(N26*(R$11/12)*(1+R$12),0)</f>
        <v>0</v>
      </c>
      <c r="S26" s="15">
        <v>0</v>
      </c>
      <c r="T26" s="15">
        <v>0</v>
      </c>
      <c r="U26" s="18"/>
      <c r="V26" s="61">
        <f t="shared" ref="V26:V35" si="17">SUM(B26,F26,J26,N26,R26)</f>
        <v>0</v>
      </c>
      <c r="W26" s="61">
        <f t="shared" ref="W26:W35" si="18">SUM(C26,G26,K26,O26,S26)</f>
        <v>0</v>
      </c>
      <c r="X26" s="61">
        <f t="shared" ref="X26:X35" si="19">SUM(D26,H26,L26,P26,T26)</f>
        <v>0</v>
      </c>
      <c r="Y26" s="18"/>
      <c r="Z26" s="12"/>
    </row>
    <row r="27" spans="1:26" ht="13" x14ac:dyDescent="0.3">
      <c r="A27" s="45" t="s">
        <v>38</v>
      </c>
      <c r="B27" s="14">
        <v>0</v>
      </c>
      <c r="C27" s="15">
        <v>0</v>
      </c>
      <c r="D27" s="15">
        <v>0</v>
      </c>
      <c r="E27" s="18"/>
      <c r="F27" s="14">
        <f t="shared" ref="F27:F31" si="20">ROUND(B27*(F$11/12)*(1+F$12),0)</f>
        <v>0</v>
      </c>
      <c r="G27" s="15">
        <v>0</v>
      </c>
      <c r="H27" s="15">
        <v>0</v>
      </c>
      <c r="I27" s="18"/>
      <c r="J27" s="14">
        <f t="shared" ref="J27:J31" si="21">ROUND(F27*(J$11/12)*(1+J$12),0)</f>
        <v>0</v>
      </c>
      <c r="K27" s="15">
        <v>0</v>
      </c>
      <c r="L27" s="15">
        <v>0</v>
      </c>
      <c r="M27" s="18"/>
      <c r="N27" s="14">
        <f t="shared" ref="N27:N31" si="22">ROUND(J27*(N$11/12)*(1+N$12),0)</f>
        <v>0</v>
      </c>
      <c r="O27" s="15">
        <v>0</v>
      </c>
      <c r="P27" s="15">
        <v>0</v>
      </c>
      <c r="Q27" s="18"/>
      <c r="R27" s="14">
        <f t="shared" ref="R27:R31" si="23">ROUND(N27*(R$11/12)*(1+R$12),0)</f>
        <v>0</v>
      </c>
      <c r="S27" s="15">
        <v>0</v>
      </c>
      <c r="T27" s="15">
        <v>0</v>
      </c>
      <c r="U27" s="18"/>
      <c r="V27" s="61">
        <f t="shared" si="17"/>
        <v>0</v>
      </c>
      <c r="W27" s="61">
        <f t="shared" si="18"/>
        <v>0</v>
      </c>
      <c r="X27" s="61">
        <f t="shared" si="19"/>
        <v>0</v>
      </c>
      <c r="Y27" s="18"/>
      <c r="Z27" s="12"/>
    </row>
    <row r="28" spans="1:26" ht="13" x14ac:dyDescent="0.3">
      <c r="A28" s="45" t="s">
        <v>41</v>
      </c>
      <c r="B28" s="14">
        <v>0</v>
      </c>
      <c r="C28" s="15">
        <v>0</v>
      </c>
      <c r="D28" s="15">
        <v>0</v>
      </c>
      <c r="E28" s="18"/>
      <c r="F28" s="14">
        <v>0</v>
      </c>
      <c r="G28" s="15">
        <v>0</v>
      </c>
      <c r="H28" s="15">
        <v>0</v>
      </c>
      <c r="I28" s="18"/>
      <c r="J28" s="14">
        <v>0</v>
      </c>
      <c r="K28" s="15">
        <v>0</v>
      </c>
      <c r="L28" s="15">
        <v>0</v>
      </c>
      <c r="M28" s="18"/>
      <c r="N28" s="14">
        <f>J28*($N$11/12)</f>
        <v>0</v>
      </c>
      <c r="O28" s="15">
        <v>0</v>
      </c>
      <c r="P28" s="15">
        <v>0</v>
      </c>
      <c r="Q28" s="18"/>
      <c r="R28" s="14">
        <f>N28*($R$11/12)</f>
        <v>0</v>
      </c>
      <c r="S28" s="15">
        <v>0</v>
      </c>
      <c r="T28" s="15">
        <v>0</v>
      </c>
      <c r="U28" s="18"/>
      <c r="V28" s="61">
        <f t="shared" si="17"/>
        <v>0</v>
      </c>
      <c r="W28" s="61">
        <f t="shared" si="18"/>
        <v>0</v>
      </c>
      <c r="X28" s="61">
        <f t="shared" si="19"/>
        <v>0</v>
      </c>
      <c r="Y28" s="18"/>
      <c r="Z28" s="12"/>
    </row>
    <row r="29" spans="1:26" ht="13" x14ac:dyDescent="0.3">
      <c r="A29" s="45" t="s">
        <v>42</v>
      </c>
      <c r="B29" s="14">
        <v>0</v>
      </c>
      <c r="C29" s="15">
        <v>0</v>
      </c>
      <c r="D29" s="15">
        <v>0</v>
      </c>
      <c r="E29" s="18"/>
      <c r="F29" s="14">
        <f>B29*($F$11/12)</f>
        <v>0</v>
      </c>
      <c r="G29" s="15">
        <v>0</v>
      </c>
      <c r="H29" s="15">
        <v>0</v>
      </c>
      <c r="I29" s="18"/>
      <c r="J29" s="14">
        <f>F29*($J$11/12)</f>
        <v>0</v>
      </c>
      <c r="K29" s="15">
        <v>0</v>
      </c>
      <c r="L29" s="15">
        <v>0</v>
      </c>
      <c r="M29" s="18"/>
      <c r="N29" s="14">
        <f>J29*($N$11/12)</f>
        <v>0</v>
      </c>
      <c r="O29" s="15">
        <v>0</v>
      </c>
      <c r="P29" s="15">
        <v>0</v>
      </c>
      <c r="Q29" s="18"/>
      <c r="R29" s="14">
        <f>N29*($R$11/12)</f>
        <v>0</v>
      </c>
      <c r="S29" s="15">
        <v>0</v>
      </c>
      <c r="T29" s="15">
        <v>0</v>
      </c>
      <c r="U29" s="18"/>
      <c r="V29" s="61">
        <f t="shared" si="17"/>
        <v>0</v>
      </c>
      <c r="W29" s="61">
        <f t="shared" si="18"/>
        <v>0</v>
      </c>
      <c r="X29" s="61">
        <f t="shared" si="19"/>
        <v>0</v>
      </c>
      <c r="Y29" s="18"/>
      <c r="Z29" s="12"/>
    </row>
    <row r="30" spans="1:26" ht="13" x14ac:dyDescent="0.3">
      <c r="A30" s="45"/>
      <c r="B30" s="14">
        <v>0</v>
      </c>
      <c r="C30" s="15">
        <v>0</v>
      </c>
      <c r="D30" s="15">
        <v>0</v>
      </c>
      <c r="E30" s="18"/>
      <c r="F30" s="14">
        <f t="shared" si="20"/>
        <v>0</v>
      </c>
      <c r="G30" s="15">
        <v>0</v>
      </c>
      <c r="H30" s="15">
        <v>0</v>
      </c>
      <c r="I30" s="18"/>
      <c r="J30" s="14">
        <f t="shared" si="21"/>
        <v>0</v>
      </c>
      <c r="K30" s="15">
        <v>0</v>
      </c>
      <c r="L30" s="15">
        <v>0</v>
      </c>
      <c r="M30" s="18"/>
      <c r="N30" s="14">
        <f t="shared" si="22"/>
        <v>0</v>
      </c>
      <c r="O30" s="15">
        <v>0</v>
      </c>
      <c r="P30" s="15">
        <v>0</v>
      </c>
      <c r="Q30" s="18"/>
      <c r="R30" s="14">
        <f t="shared" si="23"/>
        <v>0</v>
      </c>
      <c r="S30" s="15">
        <v>0</v>
      </c>
      <c r="T30" s="15">
        <v>0</v>
      </c>
      <c r="U30" s="18"/>
      <c r="V30" s="61">
        <f t="shared" si="17"/>
        <v>0</v>
      </c>
      <c r="W30" s="61">
        <f t="shared" si="18"/>
        <v>0</v>
      </c>
      <c r="X30" s="61">
        <f t="shared" si="19"/>
        <v>0</v>
      </c>
      <c r="Y30" s="18"/>
      <c r="Z30" s="12"/>
    </row>
    <row r="31" spans="1:26" ht="13" x14ac:dyDescent="0.3">
      <c r="A31" s="45" t="s">
        <v>43</v>
      </c>
      <c r="B31" s="14">
        <v>0</v>
      </c>
      <c r="C31" s="15">
        <v>0</v>
      </c>
      <c r="D31" s="15">
        <v>0</v>
      </c>
      <c r="E31" s="18"/>
      <c r="F31" s="14">
        <f t="shared" si="20"/>
        <v>0</v>
      </c>
      <c r="G31" s="15">
        <v>0</v>
      </c>
      <c r="H31" s="15">
        <v>0</v>
      </c>
      <c r="I31" s="18"/>
      <c r="J31" s="14">
        <f t="shared" si="21"/>
        <v>0</v>
      </c>
      <c r="K31" s="15">
        <v>0</v>
      </c>
      <c r="L31" s="15">
        <v>0</v>
      </c>
      <c r="M31" s="18"/>
      <c r="N31" s="14">
        <f t="shared" si="22"/>
        <v>0</v>
      </c>
      <c r="O31" s="15">
        <v>0</v>
      </c>
      <c r="P31" s="15">
        <v>0</v>
      </c>
      <c r="Q31" s="18"/>
      <c r="R31" s="14">
        <f t="shared" si="23"/>
        <v>0</v>
      </c>
      <c r="S31" s="15">
        <v>0</v>
      </c>
      <c r="T31" s="15">
        <v>0</v>
      </c>
      <c r="U31" s="18"/>
      <c r="V31" s="61">
        <f t="shared" si="17"/>
        <v>0</v>
      </c>
      <c r="W31" s="61">
        <f t="shared" si="18"/>
        <v>0</v>
      </c>
      <c r="X31" s="61">
        <f t="shared" si="19"/>
        <v>0</v>
      </c>
      <c r="Y31" s="18"/>
      <c r="Z31" s="12"/>
    </row>
    <row r="32" spans="1:26" ht="13.5" thickBot="1" x14ac:dyDescent="0.35">
      <c r="A32" s="103" t="s">
        <v>44</v>
      </c>
      <c r="B32" s="104">
        <f>B24+SUM(B26:B31)</f>
        <v>0</v>
      </c>
      <c r="C32" s="89">
        <f>C24+SUM(C26:C31)</f>
        <v>0</v>
      </c>
      <c r="D32" s="89">
        <f>D24+SUM(D26:D31)</f>
        <v>0</v>
      </c>
      <c r="E32" s="90"/>
      <c r="F32" s="104">
        <f>ROUND(F24+SUM(F26:F31),0)</f>
        <v>0</v>
      </c>
      <c r="G32" s="89">
        <f>G24+SUM(G26:G31)</f>
        <v>0</v>
      </c>
      <c r="H32" s="89">
        <f>H24+SUM(H26:H31)</f>
        <v>0</v>
      </c>
      <c r="I32" s="90"/>
      <c r="J32" s="104">
        <f>ROUND(J24+SUM(J26:J31),0)</f>
        <v>0</v>
      </c>
      <c r="K32" s="89">
        <f>K24+SUM(K26:K31)</f>
        <v>0</v>
      </c>
      <c r="L32" s="89">
        <f>L24+SUM(L26:L31)</f>
        <v>0</v>
      </c>
      <c r="M32" s="90"/>
      <c r="N32" s="104">
        <f>N24+SUM(N26:N31)</f>
        <v>0</v>
      </c>
      <c r="O32" s="89">
        <f>O24+SUM(O26:O31)</f>
        <v>0</v>
      </c>
      <c r="P32" s="89">
        <f>P24+SUM(P26:P31)</f>
        <v>0</v>
      </c>
      <c r="Q32" s="90"/>
      <c r="R32" s="104">
        <f>R24+SUM(R26:R31)</f>
        <v>0</v>
      </c>
      <c r="S32" s="89">
        <f>S24+SUM(S26:S31)</f>
        <v>0</v>
      </c>
      <c r="T32" s="89">
        <f>T24+SUM(T26:T31)</f>
        <v>0</v>
      </c>
      <c r="U32" s="90"/>
      <c r="V32" s="104">
        <f t="shared" si="17"/>
        <v>0</v>
      </c>
      <c r="W32" s="104">
        <f t="shared" si="18"/>
        <v>0</v>
      </c>
      <c r="X32" s="104">
        <f t="shared" si="19"/>
        <v>0</v>
      </c>
      <c r="Y32" s="90"/>
      <c r="Z32" s="12"/>
    </row>
    <row r="33" spans="1:26" ht="13" x14ac:dyDescent="0.3">
      <c r="A33" s="106" t="s">
        <v>45</v>
      </c>
      <c r="B33" s="107">
        <f>ROUND($B$66*(B24+B26+B27)+($B$68*B31),0)</f>
        <v>0</v>
      </c>
      <c r="C33" s="108">
        <f>ROUND($B$66*(C24+C26+C27)+($B$67*C30)+($B$68*C31),0)</f>
        <v>0</v>
      </c>
      <c r="D33" s="108">
        <f>ROUND($B$66*(D24+D26+D27)+($B$67*D30)+($B$68*D31),0)</f>
        <v>0</v>
      </c>
      <c r="E33" s="85"/>
      <c r="F33" s="107">
        <f>ROUND($B$66*(F24+F26+F27)+($B$67*F30)+($B$68*F31),0)</f>
        <v>0</v>
      </c>
      <c r="G33" s="108">
        <f>ROUND($B$66*(G24+G26+G27)+($B$67*G30)+($B$68*G31),0)</f>
        <v>0</v>
      </c>
      <c r="H33" s="108">
        <f>ROUND($B$66*(H24+H26+H27)+($B$67*H30)+($B$68*H31),0)</f>
        <v>0</v>
      </c>
      <c r="I33" s="85"/>
      <c r="J33" s="107">
        <f>ROUND($B$66*(J24+J26+J27)+($B$67*J30)+($B$68*J31),0)</f>
        <v>0</v>
      </c>
      <c r="K33" s="108">
        <f>ROUND($B$66*(K24+K26+K27)+($B$67*K30)+($B$68*K31),0)</f>
        <v>0</v>
      </c>
      <c r="L33" s="108">
        <f>ROUND($B$66*(L24+L26+L27)+($B$67*L30)+($B$68*L31),0)</f>
        <v>0</v>
      </c>
      <c r="M33" s="85"/>
      <c r="N33" s="107">
        <f>ROUND($B$66*(N24+N26+N27)+($B$67*N30)+($B$68*N31),0)</f>
        <v>0</v>
      </c>
      <c r="O33" s="108">
        <f>ROUND($B$66*(O24+O26+O27)+($B$67*O30)+($B$68*O31),0)</f>
        <v>0</v>
      </c>
      <c r="P33" s="108">
        <f>ROUND($B$66*(P24+P26+P27)+($B$67*P30)+($B$68*P31),0)</f>
        <v>0</v>
      </c>
      <c r="Q33" s="85"/>
      <c r="R33" s="107">
        <f>ROUND($B$66*(R24+R26+R27)+($B$67*R30)+($B$68*R31),0)</f>
        <v>0</v>
      </c>
      <c r="S33" s="108">
        <f>ROUND($B$66*(S24+S26+S27)+($B$67*S30)+($B$68*S31),0)</f>
        <v>0</v>
      </c>
      <c r="T33" s="108">
        <f>ROUND($B$66*(T24+T26+T27)+($B$67*T30)+($B$68*T31),0)</f>
        <v>0</v>
      </c>
      <c r="U33" s="85"/>
      <c r="V33" s="107">
        <f t="shared" si="17"/>
        <v>0</v>
      </c>
      <c r="W33" s="107">
        <f t="shared" si="18"/>
        <v>0</v>
      </c>
      <c r="X33" s="107">
        <f t="shared" si="19"/>
        <v>0</v>
      </c>
      <c r="Y33" s="85"/>
      <c r="Z33" s="12"/>
    </row>
    <row r="34" spans="1:26" ht="13.5" thickBot="1" x14ac:dyDescent="0.35">
      <c r="A34" s="109" t="s">
        <v>46</v>
      </c>
      <c r="B34" s="104">
        <f>SUM(B32:B33)</f>
        <v>0</v>
      </c>
      <c r="C34" s="89">
        <f>SUM(C32:C33)</f>
        <v>0</v>
      </c>
      <c r="D34" s="89">
        <f>SUM(D32:D33)</f>
        <v>0</v>
      </c>
      <c r="E34" s="90"/>
      <c r="F34" s="104">
        <f>SUM(F32:F33)</f>
        <v>0</v>
      </c>
      <c r="G34" s="89">
        <f>SUM(G32:G33)</f>
        <v>0</v>
      </c>
      <c r="H34" s="89">
        <f>SUM(H32:H33)</f>
        <v>0</v>
      </c>
      <c r="I34" s="90"/>
      <c r="J34" s="104">
        <f>SUM(J32:J33)</f>
        <v>0</v>
      </c>
      <c r="K34" s="89">
        <f>SUM(K32:K33)</f>
        <v>0</v>
      </c>
      <c r="L34" s="89">
        <f>SUM(L32:L33)</f>
        <v>0</v>
      </c>
      <c r="M34" s="90"/>
      <c r="N34" s="104">
        <f>SUM(N32:N33)</f>
        <v>0</v>
      </c>
      <c r="O34" s="89">
        <f>SUM(O32:O33)</f>
        <v>0</v>
      </c>
      <c r="P34" s="89">
        <f>SUM(P32:P33)</f>
        <v>0</v>
      </c>
      <c r="Q34" s="90"/>
      <c r="R34" s="104">
        <f>SUM(R32:R33)</f>
        <v>0</v>
      </c>
      <c r="S34" s="89">
        <f>SUM(S32:S33)</f>
        <v>0</v>
      </c>
      <c r="T34" s="89">
        <f>SUM(T32:T33)</f>
        <v>0</v>
      </c>
      <c r="U34" s="90"/>
      <c r="V34" s="104">
        <f t="shared" si="17"/>
        <v>0</v>
      </c>
      <c r="W34" s="104">
        <f t="shared" si="18"/>
        <v>0</v>
      </c>
      <c r="X34" s="104">
        <f t="shared" si="19"/>
        <v>0</v>
      </c>
      <c r="Y34" s="90"/>
      <c r="Z34" s="12"/>
    </row>
    <row r="35" spans="1:26" ht="15" customHeight="1" thickBot="1" x14ac:dyDescent="0.35">
      <c r="A35" s="110" t="s">
        <v>47</v>
      </c>
      <c r="B35" s="111">
        <v>0</v>
      </c>
      <c r="C35" s="112">
        <v>0</v>
      </c>
      <c r="D35" s="112">
        <v>0</v>
      </c>
      <c r="E35" s="113"/>
      <c r="F35" s="111">
        <v>0</v>
      </c>
      <c r="G35" s="112">
        <v>0</v>
      </c>
      <c r="H35" s="112">
        <v>0</v>
      </c>
      <c r="I35" s="113"/>
      <c r="J35" s="111">
        <v>0</v>
      </c>
      <c r="K35" s="112">
        <v>0</v>
      </c>
      <c r="L35" s="112">
        <v>0</v>
      </c>
      <c r="M35" s="113"/>
      <c r="N35" s="111">
        <v>0</v>
      </c>
      <c r="O35" s="112">
        <v>0</v>
      </c>
      <c r="P35" s="112">
        <v>0</v>
      </c>
      <c r="Q35" s="113"/>
      <c r="R35" s="111">
        <v>0</v>
      </c>
      <c r="S35" s="112">
        <v>0</v>
      </c>
      <c r="T35" s="112">
        <v>0</v>
      </c>
      <c r="U35" s="113"/>
      <c r="V35" s="114">
        <f t="shared" si="17"/>
        <v>0</v>
      </c>
      <c r="W35" s="114">
        <f t="shared" si="18"/>
        <v>0</v>
      </c>
      <c r="X35" s="114">
        <f t="shared" si="19"/>
        <v>0</v>
      </c>
      <c r="Y35" s="113"/>
      <c r="Z35" s="12"/>
    </row>
    <row r="36" spans="1:26" ht="13" x14ac:dyDescent="0.3">
      <c r="A36" s="115" t="s">
        <v>48</v>
      </c>
      <c r="B36" s="83"/>
      <c r="C36" s="84"/>
      <c r="D36" s="84"/>
      <c r="E36" s="85"/>
      <c r="F36" s="83"/>
      <c r="G36" s="84"/>
      <c r="H36" s="84"/>
      <c r="I36" s="85"/>
      <c r="J36" s="83"/>
      <c r="K36" s="84"/>
      <c r="L36" s="84"/>
      <c r="M36" s="85"/>
      <c r="N36" s="83"/>
      <c r="O36" s="84"/>
      <c r="P36" s="84"/>
      <c r="Q36" s="85"/>
      <c r="R36" s="83"/>
      <c r="S36" s="84"/>
      <c r="T36" s="84"/>
      <c r="U36" s="85"/>
      <c r="V36" s="83"/>
      <c r="W36" s="83"/>
      <c r="X36" s="83"/>
      <c r="Y36" s="85"/>
      <c r="Z36" s="12"/>
    </row>
    <row r="37" spans="1:26" ht="13" x14ac:dyDescent="0.3">
      <c r="A37" s="44" t="s">
        <v>49</v>
      </c>
      <c r="B37" s="14">
        <v>0</v>
      </c>
      <c r="C37" s="15">
        <v>0</v>
      </c>
      <c r="D37" s="15">
        <v>0</v>
      </c>
      <c r="E37" s="18"/>
      <c r="F37" s="14">
        <v>0</v>
      </c>
      <c r="G37" s="15">
        <v>0</v>
      </c>
      <c r="H37" s="15">
        <v>0</v>
      </c>
      <c r="I37" s="18"/>
      <c r="J37" s="14">
        <v>0</v>
      </c>
      <c r="K37" s="15">
        <v>0</v>
      </c>
      <c r="L37" s="15">
        <v>0</v>
      </c>
      <c r="M37" s="18"/>
      <c r="N37" s="14">
        <v>0</v>
      </c>
      <c r="O37" s="15">
        <v>0</v>
      </c>
      <c r="P37" s="15">
        <v>0</v>
      </c>
      <c r="Q37" s="18"/>
      <c r="R37" s="14">
        <v>0</v>
      </c>
      <c r="S37" s="15">
        <v>0</v>
      </c>
      <c r="T37" s="15">
        <v>0</v>
      </c>
      <c r="U37" s="18"/>
      <c r="V37" s="61">
        <f t="shared" ref="V37:X39" si="24">SUM(B37,F37,J37,N37,R37)</f>
        <v>0</v>
      </c>
      <c r="W37" s="61">
        <f t="shared" si="24"/>
        <v>0</v>
      </c>
      <c r="X37" s="61">
        <f t="shared" si="24"/>
        <v>0</v>
      </c>
      <c r="Y37" s="18"/>
      <c r="Z37" s="12"/>
    </row>
    <row r="38" spans="1:26" ht="13" x14ac:dyDescent="0.3">
      <c r="A38" s="44" t="s">
        <v>50</v>
      </c>
      <c r="B38" s="14">
        <v>0</v>
      </c>
      <c r="C38" s="15">
        <v>0</v>
      </c>
      <c r="D38" s="15">
        <v>0</v>
      </c>
      <c r="E38" s="18"/>
      <c r="F38" s="14">
        <v>0</v>
      </c>
      <c r="G38" s="15">
        <v>0</v>
      </c>
      <c r="H38" s="15">
        <v>0</v>
      </c>
      <c r="I38" s="18"/>
      <c r="J38" s="14">
        <v>0</v>
      </c>
      <c r="K38" s="15">
        <v>0</v>
      </c>
      <c r="L38" s="15">
        <v>0</v>
      </c>
      <c r="M38" s="18"/>
      <c r="N38" s="14">
        <v>0</v>
      </c>
      <c r="O38" s="15">
        <v>0</v>
      </c>
      <c r="P38" s="15">
        <v>0</v>
      </c>
      <c r="Q38" s="18"/>
      <c r="R38" s="14">
        <v>0</v>
      </c>
      <c r="S38" s="15">
        <v>0</v>
      </c>
      <c r="T38" s="15">
        <v>0</v>
      </c>
      <c r="U38" s="18"/>
      <c r="V38" s="61">
        <f t="shared" si="24"/>
        <v>0</v>
      </c>
      <c r="W38" s="61">
        <f t="shared" si="24"/>
        <v>0</v>
      </c>
      <c r="X38" s="61">
        <f t="shared" si="24"/>
        <v>0</v>
      </c>
      <c r="Y38" s="18"/>
      <c r="Z38" s="12"/>
    </row>
    <row r="39" spans="1:26" ht="15" customHeight="1" thickBot="1" x14ac:dyDescent="0.35">
      <c r="A39" s="109" t="s">
        <v>51</v>
      </c>
      <c r="B39" s="104">
        <f>(B37+B38)</f>
        <v>0</v>
      </c>
      <c r="C39" s="89">
        <f>(C37+C38)</f>
        <v>0</v>
      </c>
      <c r="D39" s="89">
        <f>(D37+D38)</f>
        <v>0</v>
      </c>
      <c r="E39" s="90"/>
      <c r="F39" s="104">
        <f>(F37+F38)</f>
        <v>0</v>
      </c>
      <c r="G39" s="89">
        <f>(G37+G38)</f>
        <v>0</v>
      </c>
      <c r="H39" s="89">
        <f>(H37+H38)</f>
        <v>0</v>
      </c>
      <c r="I39" s="90"/>
      <c r="J39" s="104">
        <f>(J37+J38)</f>
        <v>0</v>
      </c>
      <c r="K39" s="89">
        <f>(K37+K38)</f>
        <v>0</v>
      </c>
      <c r="L39" s="89">
        <f>(L37+L38)</f>
        <v>0</v>
      </c>
      <c r="M39" s="90"/>
      <c r="N39" s="104">
        <f>(N37+N38)</f>
        <v>0</v>
      </c>
      <c r="O39" s="89">
        <f>(O37+O38)</f>
        <v>0</v>
      </c>
      <c r="P39" s="89">
        <f>(P37+P38)</f>
        <v>0</v>
      </c>
      <c r="Q39" s="90"/>
      <c r="R39" s="104">
        <f>(R37+R38)</f>
        <v>0</v>
      </c>
      <c r="S39" s="89">
        <f>(S37+S38)</f>
        <v>0</v>
      </c>
      <c r="T39" s="89">
        <f>(T37+T38)</f>
        <v>0</v>
      </c>
      <c r="U39" s="90"/>
      <c r="V39" s="104">
        <f t="shared" si="24"/>
        <v>0</v>
      </c>
      <c r="W39" s="104">
        <f t="shared" si="24"/>
        <v>0</v>
      </c>
      <c r="X39" s="104">
        <f t="shared" si="24"/>
        <v>0</v>
      </c>
      <c r="Y39" s="90"/>
      <c r="Z39" s="12"/>
    </row>
    <row r="40" spans="1:26" ht="13" x14ac:dyDescent="0.3">
      <c r="A40" s="105" t="s">
        <v>57</v>
      </c>
      <c r="B40" s="96"/>
      <c r="C40" s="97"/>
      <c r="D40" s="97"/>
      <c r="E40" s="98"/>
      <c r="F40" s="96"/>
      <c r="G40" s="97"/>
      <c r="H40" s="97"/>
      <c r="I40" s="98"/>
      <c r="J40" s="96"/>
      <c r="K40" s="97"/>
      <c r="L40" s="97"/>
      <c r="M40" s="98"/>
      <c r="N40" s="96"/>
      <c r="O40" s="97"/>
      <c r="P40" s="97"/>
      <c r="Q40" s="98"/>
      <c r="R40" s="96"/>
      <c r="S40" s="97"/>
      <c r="T40" s="97"/>
      <c r="U40" s="98"/>
      <c r="V40" s="96"/>
      <c r="W40" s="96"/>
      <c r="X40" s="96"/>
      <c r="Y40" s="98"/>
      <c r="Z40" s="12"/>
    </row>
    <row r="41" spans="1:26" ht="13" x14ac:dyDescent="0.3">
      <c r="A41" s="44" t="s">
        <v>52</v>
      </c>
      <c r="B41" s="14">
        <v>0</v>
      </c>
      <c r="C41" s="15">
        <v>0</v>
      </c>
      <c r="D41" s="15">
        <v>0</v>
      </c>
      <c r="E41" s="18"/>
      <c r="F41" s="14">
        <v>0</v>
      </c>
      <c r="G41" s="15">
        <v>0</v>
      </c>
      <c r="H41" s="15">
        <v>0</v>
      </c>
      <c r="I41" s="18"/>
      <c r="J41" s="14">
        <v>0</v>
      </c>
      <c r="K41" s="15">
        <v>0</v>
      </c>
      <c r="L41" s="15">
        <v>0</v>
      </c>
      <c r="M41" s="18"/>
      <c r="N41" s="14">
        <v>0</v>
      </c>
      <c r="O41" s="15">
        <v>0</v>
      </c>
      <c r="P41" s="15">
        <v>0</v>
      </c>
      <c r="Q41" s="18"/>
      <c r="R41" s="14">
        <v>0</v>
      </c>
      <c r="S41" s="15">
        <v>0</v>
      </c>
      <c r="T41" s="15">
        <v>0</v>
      </c>
      <c r="U41" s="18"/>
      <c r="V41" s="61">
        <f t="shared" ref="V41:X45" si="25">SUM(B41,F41,J41,N41,R41)</f>
        <v>0</v>
      </c>
      <c r="W41" s="61">
        <f t="shared" si="25"/>
        <v>0</v>
      </c>
      <c r="X41" s="61">
        <f t="shared" si="25"/>
        <v>0</v>
      </c>
      <c r="Y41" s="18"/>
      <c r="Z41" s="12"/>
    </row>
    <row r="42" spans="1:26" ht="13" x14ac:dyDescent="0.3">
      <c r="A42" s="44" t="s">
        <v>53</v>
      </c>
      <c r="B42" s="14">
        <v>0</v>
      </c>
      <c r="C42" s="15">
        <v>0</v>
      </c>
      <c r="D42" s="15">
        <v>0</v>
      </c>
      <c r="E42" s="18"/>
      <c r="F42" s="14">
        <v>0</v>
      </c>
      <c r="G42" s="15">
        <v>0</v>
      </c>
      <c r="H42" s="15">
        <v>0</v>
      </c>
      <c r="I42" s="18"/>
      <c r="J42" s="14">
        <v>0</v>
      </c>
      <c r="K42" s="15">
        <v>0</v>
      </c>
      <c r="L42" s="15">
        <v>0</v>
      </c>
      <c r="M42" s="18"/>
      <c r="N42" s="14">
        <v>0</v>
      </c>
      <c r="O42" s="15">
        <v>0</v>
      </c>
      <c r="P42" s="15">
        <v>0</v>
      </c>
      <c r="Q42" s="18"/>
      <c r="R42" s="14">
        <v>0</v>
      </c>
      <c r="S42" s="15">
        <v>0</v>
      </c>
      <c r="T42" s="15">
        <v>0</v>
      </c>
      <c r="U42" s="18"/>
      <c r="V42" s="61">
        <f t="shared" si="25"/>
        <v>0</v>
      </c>
      <c r="W42" s="61">
        <f t="shared" si="25"/>
        <v>0</v>
      </c>
      <c r="X42" s="61">
        <f t="shared" si="25"/>
        <v>0</v>
      </c>
      <c r="Y42" s="18"/>
      <c r="Z42" s="12"/>
    </row>
    <row r="43" spans="1:26" ht="13" x14ac:dyDescent="0.3">
      <c r="A43" s="44" t="s">
        <v>54</v>
      </c>
      <c r="B43" s="14">
        <v>0</v>
      </c>
      <c r="C43" s="15">
        <v>0</v>
      </c>
      <c r="D43" s="15">
        <v>0</v>
      </c>
      <c r="E43" s="18"/>
      <c r="F43" s="14">
        <v>0</v>
      </c>
      <c r="G43" s="15">
        <v>0</v>
      </c>
      <c r="H43" s="15">
        <v>0</v>
      </c>
      <c r="I43" s="18"/>
      <c r="J43" s="14">
        <v>0</v>
      </c>
      <c r="K43" s="15">
        <v>0</v>
      </c>
      <c r="L43" s="15">
        <v>0</v>
      </c>
      <c r="M43" s="18"/>
      <c r="N43" s="14">
        <v>0</v>
      </c>
      <c r="O43" s="15">
        <v>0</v>
      </c>
      <c r="P43" s="15">
        <v>0</v>
      </c>
      <c r="Q43" s="18"/>
      <c r="R43" s="14">
        <v>0</v>
      </c>
      <c r="S43" s="15">
        <v>0</v>
      </c>
      <c r="T43" s="15">
        <v>0</v>
      </c>
      <c r="U43" s="18"/>
      <c r="V43" s="61">
        <f t="shared" si="25"/>
        <v>0</v>
      </c>
      <c r="W43" s="61">
        <f t="shared" si="25"/>
        <v>0</v>
      </c>
      <c r="X43" s="61">
        <f t="shared" si="25"/>
        <v>0</v>
      </c>
      <c r="Y43" s="18"/>
      <c r="Z43" s="12"/>
    </row>
    <row r="44" spans="1:26" ht="13" x14ac:dyDescent="0.3">
      <c r="A44" s="44" t="s">
        <v>55</v>
      </c>
      <c r="B44" s="14">
        <v>0</v>
      </c>
      <c r="C44" s="15">
        <v>0</v>
      </c>
      <c r="D44" s="15">
        <v>0</v>
      </c>
      <c r="E44" s="18"/>
      <c r="F44" s="14">
        <v>0</v>
      </c>
      <c r="G44" s="15">
        <v>0</v>
      </c>
      <c r="H44" s="15">
        <v>0</v>
      </c>
      <c r="I44" s="18"/>
      <c r="J44" s="14">
        <v>0</v>
      </c>
      <c r="K44" s="15">
        <v>0</v>
      </c>
      <c r="L44" s="15">
        <v>0</v>
      </c>
      <c r="M44" s="18"/>
      <c r="N44" s="14">
        <v>0</v>
      </c>
      <c r="O44" s="15">
        <v>0</v>
      </c>
      <c r="P44" s="15">
        <v>0</v>
      </c>
      <c r="Q44" s="18"/>
      <c r="R44" s="14">
        <v>0</v>
      </c>
      <c r="S44" s="15">
        <v>0</v>
      </c>
      <c r="T44" s="15">
        <v>0</v>
      </c>
      <c r="U44" s="18"/>
      <c r="V44" s="61">
        <f t="shared" si="25"/>
        <v>0</v>
      </c>
      <c r="W44" s="61">
        <f t="shared" si="25"/>
        <v>0</v>
      </c>
      <c r="X44" s="61">
        <f t="shared" si="25"/>
        <v>0</v>
      </c>
      <c r="Y44" s="18"/>
      <c r="Z44" s="12"/>
    </row>
    <row r="45" spans="1:26" ht="14.25" customHeight="1" thickBot="1" x14ac:dyDescent="0.35">
      <c r="A45" s="109" t="s">
        <v>56</v>
      </c>
      <c r="B45" s="104">
        <f>SUM(B41:B44)</f>
        <v>0</v>
      </c>
      <c r="C45" s="89">
        <f>SUM(C41:C44)</f>
        <v>0</v>
      </c>
      <c r="D45" s="89">
        <f>SUM(D41:D44)</f>
        <v>0</v>
      </c>
      <c r="E45" s="90"/>
      <c r="F45" s="104">
        <f>SUM(F41:F44)</f>
        <v>0</v>
      </c>
      <c r="G45" s="89">
        <f>SUM(G41:G44)</f>
        <v>0</v>
      </c>
      <c r="H45" s="89">
        <f>SUM(H41:H44)</f>
        <v>0</v>
      </c>
      <c r="I45" s="90"/>
      <c r="J45" s="104">
        <f>SUM(J41:J44)</f>
        <v>0</v>
      </c>
      <c r="K45" s="89">
        <f>SUM(K41:K44)</f>
        <v>0</v>
      </c>
      <c r="L45" s="89">
        <f>SUM(L41:L44)</f>
        <v>0</v>
      </c>
      <c r="M45" s="90"/>
      <c r="N45" s="104">
        <f>SUM(N41:N44)</f>
        <v>0</v>
      </c>
      <c r="O45" s="89">
        <f>SUM(O41:O44)</f>
        <v>0</v>
      </c>
      <c r="P45" s="89">
        <f>SUM(P41:P44)</f>
        <v>0</v>
      </c>
      <c r="Q45" s="90"/>
      <c r="R45" s="104">
        <f>SUM(R41:R44)</f>
        <v>0</v>
      </c>
      <c r="S45" s="89">
        <f>SUM(S41:S44)</f>
        <v>0</v>
      </c>
      <c r="T45" s="89">
        <f>SUM(T41:T44)</f>
        <v>0</v>
      </c>
      <c r="U45" s="90"/>
      <c r="V45" s="104">
        <f t="shared" si="25"/>
        <v>0</v>
      </c>
      <c r="W45" s="104">
        <f t="shared" si="25"/>
        <v>0</v>
      </c>
      <c r="X45" s="104">
        <f t="shared" si="25"/>
        <v>0</v>
      </c>
      <c r="Y45" s="90"/>
      <c r="Z45" s="12"/>
    </row>
    <row r="46" spans="1:26" ht="13" x14ac:dyDescent="0.3">
      <c r="A46" s="105" t="s">
        <v>64</v>
      </c>
      <c r="B46" s="96"/>
      <c r="C46" s="97"/>
      <c r="D46" s="97"/>
      <c r="E46" s="98"/>
      <c r="F46" s="96"/>
      <c r="G46" s="97"/>
      <c r="H46" s="97"/>
      <c r="I46" s="98"/>
      <c r="J46" s="96"/>
      <c r="K46" s="97"/>
      <c r="L46" s="97"/>
      <c r="M46" s="98"/>
      <c r="N46" s="96"/>
      <c r="O46" s="97"/>
      <c r="P46" s="97"/>
      <c r="Q46" s="98"/>
      <c r="R46" s="96"/>
      <c r="S46" s="97"/>
      <c r="T46" s="97"/>
      <c r="U46" s="98"/>
      <c r="V46" s="96"/>
      <c r="W46" s="96"/>
      <c r="X46" s="96"/>
      <c r="Y46" s="98"/>
      <c r="Z46" s="12"/>
    </row>
    <row r="47" spans="1:26" ht="13" x14ac:dyDescent="0.3">
      <c r="A47" s="44" t="s">
        <v>58</v>
      </c>
      <c r="B47" s="14">
        <v>0</v>
      </c>
      <c r="C47" s="15">
        <v>0</v>
      </c>
      <c r="D47" s="15">
        <v>0</v>
      </c>
      <c r="E47" s="18"/>
      <c r="F47" s="14">
        <v>0</v>
      </c>
      <c r="G47" s="15">
        <v>0</v>
      </c>
      <c r="H47" s="15">
        <v>0</v>
      </c>
      <c r="I47" s="18"/>
      <c r="J47" s="14">
        <v>0</v>
      </c>
      <c r="K47" s="15">
        <v>0</v>
      </c>
      <c r="L47" s="15">
        <v>0</v>
      </c>
      <c r="M47" s="18"/>
      <c r="N47" s="14">
        <v>0</v>
      </c>
      <c r="O47" s="15">
        <v>0</v>
      </c>
      <c r="P47" s="15">
        <v>0</v>
      </c>
      <c r="Q47" s="18"/>
      <c r="R47" s="14">
        <v>0</v>
      </c>
      <c r="S47" s="15">
        <v>0</v>
      </c>
      <c r="T47" s="15">
        <v>0</v>
      </c>
      <c r="U47" s="18"/>
      <c r="V47" s="61">
        <f t="shared" ref="V47:X51" si="26">SUM(B47,F47,J47,N47,R47)</f>
        <v>0</v>
      </c>
      <c r="W47" s="61">
        <f t="shared" si="26"/>
        <v>0</v>
      </c>
      <c r="X47" s="61">
        <f t="shared" si="26"/>
        <v>0</v>
      </c>
      <c r="Y47" s="18"/>
      <c r="Z47" s="12"/>
    </row>
    <row r="48" spans="1:26" ht="13" x14ac:dyDescent="0.3">
      <c r="A48" s="44" t="s">
        <v>59</v>
      </c>
      <c r="B48" s="14">
        <v>0</v>
      </c>
      <c r="C48" s="15">
        <v>0</v>
      </c>
      <c r="D48" s="15">
        <v>0</v>
      </c>
      <c r="E48" s="18"/>
      <c r="F48" s="14">
        <v>0</v>
      </c>
      <c r="G48" s="15">
        <v>0</v>
      </c>
      <c r="H48" s="15">
        <v>0</v>
      </c>
      <c r="I48" s="18"/>
      <c r="J48" s="14">
        <v>0</v>
      </c>
      <c r="K48" s="15">
        <v>0</v>
      </c>
      <c r="L48" s="15">
        <v>0</v>
      </c>
      <c r="M48" s="18"/>
      <c r="N48" s="14">
        <v>0</v>
      </c>
      <c r="O48" s="15">
        <v>0</v>
      </c>
      <c r="P48" s="15">
        <v>0</v>
      </c>
      <c r="Q48" s="18"/>
      <c r="R48" s="14">
        <v>0</v>
      </c>
      <c r="S48" s="15">
        <v>0</v>
      </c>
      <c r="T48" s="15">
        <v>0</v>
      </c>
      <c r="U48" s="18"/>
      <c r="V48" s="61">
        <f t="shared" si="26"/>
        <v>0</v>
      </c>
      <c r="W48" s="61">
        <f t="shared" si="26"/>
        <v>0</v>
      </c>
      <c r="X48" s="61">
        <f t="shared" si="26"/>
        <v>0</v>
      </c>
      <c r="Y48" s="18"/>
      <c r="Z48" s="12"/>
    </row>
    <row r="49" spans="1:27" ht="13" x14ac:dyDescent="0.3">
      <c r="A49" s="44" t="s">
        <v>60</v>
      </c>
      <c r="B49" s="14">
        <v>0</v>
      </c>
      <c r="C49" s="15">
        <v>0</v>
      </c>
      <c r="D49" s="15">
        <v>0</v>
      </c>
      <c r="E49" s="18"/>
      <c r="F49" s="14">
        <v>0</v>
      </c>
      <c r="G49" s="15">
        <v>0</v>
      </c>
      <c r="H49" s="15">
        <v>0</v>
      </c>
      <c r="I49" s="18"/>
      <c r="J49" s="14">
        <v>0</v>
      </c>
      <c r="K49" s="15">
        <v>0</v>
      </c>
      <c r="L49" s="15">
        <v>0</v>
      </c>
      <c r="M49" s="18"/>
      <c r="N49" s="14">
        <v>0</v>
      </c>
      <c r="O49" s="15">
        <v>0</v>
      </c>
      <c r="P49" s="15">
        <v>0</v>
      </c>
      <c r="Q49" s="18"/>
      <c r="R49" s="14">
        <v>0</v>
      </c>
      <c r="S49" s="15">
        <v>0</v>
      </c>
      <c r="T49" s="15">
        <v>0</v>
      </c>
      <c r="U49" s="18"/>
      <c r="V49" s="61">
        <f t="shared" si="26"/>
        <v>0</v>
      </c>
      <c r="W49" s="61">
        <f t="shared" si="26"/>
        <v>0</v>
      </c>
      <c r="X49" s="61">
        <f t="shared" si="26"/>
        <v>0</v>
      </c>
      <c r="Y49" s="18"/>
      <c r="Z49" s="12"/>
    </row>
    <row r="50" spans="1:27" ht="13" x14ac:dyDescent="0.3">
      <c r="A50" s="44" t="s">
        <v>61</v>
      </c>
      <c r="B50" s="14">
        <v>0</v>
      </c>
      <c r="C50" s="15">
        <v>0</v>
      </c>
      <c r="D50" s="15">
        <v>0</v>
      </c>
      <c r="E50" s="18"/>
      <c r="F50" s="14">
        <v>0</v>
      </c>
      <c r="G50" s="15">
        <v>0</v>
      </c>
      <c r="H50" s="15">
        <v>0</v>
      </c>
      <c r="I50" s="18"/>
      <c r="J50" s="14">
        <v>0</v>
      </c>
      <c r="K50" s="15">
        <v>0</v>
      </c>
      <c r="L50" s="15">
        <v>0</v>
      </c>
      <c r="M50" s="18"/>
      <c r="N50" s="14">
        <v>0</v>
      </c>
      <c r="O50" s="15">
        <v>0</v>
      </c>
      <c r="P50" s="15">
        <v>0</v>
      </c>
      <c r="Q50" s="18"/>
      <c r="R50" s="14">
        <v>0</v>
      </c>
      <c r="S50" s="15">
        <v>0</v>
      </c>
      <c r="T50" s="15">
        <v>0</v>
      </c>
      <c r="U50" s="18"/>
      <c r="V50" s="61">
        <f t="shared" si="26"/>
        <v>0</v>
      </c>
      <c r="W50" s="61">
        <f t="shared" si="26"/>
        <v>0</v>
      </c>
      <c r="X50" s="61">
        <f t="shared" si="26"/>
        <v>0</v>
      </c>
      <c r="Y50" s="18"/>
      <c r="Z50" s="12"/>
    </row>
    <row r="51" spans="1:27" ht="13" x14ac:dyDescent="0.3">
      <c r="A51" s="44" t="s">
        <v>62</v>
      </c>
      <c r="B51" s="14">
        <v>0</v>
      </c>
      <c r="C51" s="15">
        <v>0</v>
      </c>
      <c r="D51" s="15">
        <v>0</v>
      </c>
      <c r="E51" s="18"/>
      <c r="F51" s="14">
        <v>0</v>
      </c>
      <c r="G51" s="15">
        <v>0</v>
      </c>
      <c r="H51" s="15">
        <v>0</v>
      </c>
      <c r="I51" s="18"/>
      <c r="J51" s="14">
        <v>0</v>
      </c>
      <c r="K51" s="15">
        <v>0</v>
      </c>
      <c r="L51" s="15">
        <v>0</v>
      </c>
      <c r="M51" s="18"/>
      <c r="N51" s="14">
        <v>0</v>
      </c>
      <c r="O51" s="15">
        <v>0</v>
      </c>
      <c r="P51" s="15">
        <v>0</v>
      </c>
      <c r="Q51" s="18"/>
      <c r="R51" s="14">
        <v>0</v>
      </c>
      <c r="S51" s="15">
        <v>0</v>
      </c>
      <c r="T51" s="15">
        <v>0</v>
      </c>
      <c r="U51" s="18"/>
      <c r="V51" s="61">
        <f t="shared" si="26"/>
        <v>0</v>
      </c>
      <c r="W51" s="61">
        <f t="shared" si="26"/>
        <v>0</v>
      </c>
      <c r="X51" s="61">
        <f t="shared" si="26"/>
        <v>0</v>
      </c>
      <c r="Y51" s="18"/>
      <c r="Z51" s="12"/>
    </row>
    <row r="52" spans="1:27" ht="13" x14ac:dyDescent="0.3">
      <c r="A52" s="44" t="s">
        <v>43</v>
      </c>
      <c r="B52" s="59"/>
      <c r="C52" s="60"/>
      <c r="D52" s="60"/>
      <c r="E52" s="18"/>
      <c r="F52" s="59"/>
      <c r="G52" s="60"/>
      <c r="H52" s="60"/>
      <c r="I52" s="18"/>
      <c r="J52" s="59"/>
      <c r="K52" s="60"/>
      <c r="L52" s="60"/>
      <c r="M52" s="18"/>
      <c r="N52" s="59"/>
      <c r="O52" s="60"/>
      <c r="P52" s="60"/>
      <c r="Q52" s="18"/>
      <c r="R52" s="59"/>
      <c r="S52" s="60"/>
      <c r="T52" s="60"/>
      <c r="U52" s="18"/>
      <c r="V52" s="59"/>
      <c r="W52" s="59"/>
      <c r="X52" s="59"/>
      <c r="Y52" s="18"/>
      <c r="Z52" s="12"/>
      <c r="AA52" s="70"/>
    </row>
    <row r="53" spans="1:27" ht="13" x14ac:dyDescent="0.3">
      <c r="A53" s="46" t="s">
        <v>69</v>
      </c>
      <c r="B53" s="14">
        <v>0</v>
      </c>
      <c r="C53" s="15">
        <v>0</v>
      </c>
      <c r="D53" s="15">
        <v>0</v>
      </c>
      <c r="E53" s="18"/>
      <c r="F53" s="14">
        <v>0</v>
      </c>
      <c r="G53" s="15">
        <v>0</v>
      </c>
      <c r="H53" s="15">
        <v>0</v>
      </c>
      <c r="I53" s="18"/>
      <c r="J53" s="14">
        <v>0</v>
      </c>
      <c r="K53" s="15">
        <v>0</v>
      </c>
      <c r="L53" s="15">
        <v>0</v>
      </c>
      <c r="M53" s="18"/>
      <c r="N53" s="14">
        <v>0</v>
      </c>
      <c r="O53" s="15">
        <v>0</v>
      </c>
      <c r="P53" s="15">
        <v>0</v>
      </c>
      <c r="Q53" s="18"/>
      <c r="R53" s="14">
        <v>0</v>
      </c>
      <c r="S53" s="15">
        <v>0</v>
      </c>
      <c r="T53" s="15">
        <v>0</v>
      </c>
      <c r="U53" s="18"/>
      <c r="V53" s="61">
        <f t="shared" ref="V53:X55" si="27">SUM(B53,F53,J53,N53,R53)</f>
        <v>0</v>
      </c>
      <c r="W53" s="61">
        <f t="shared" si="27"/>
        <v>0</v>
      </c>
      <c r="X53" s="61">
        <f t="shared" si="27"/>
        <v>0</v>
      </c>
      <c r="Y53" s="18"/>
      <c r="Z53" s="12"/>
      <c r="AA53" s="70"/>
    </row>
    <row r="54" spans="1:27" ht="13" x14ac:dyDescent="0.3">
      <c r="A54" s="46" t="s">
        <v>70</v>
      </c>
      <c r="B54" s="14">
        <v>0</v>
      </c>
      <c r="C54" s="15">
        <v>0</v>
      </c>
      <c r="D54" s="15">
        <v>0</v>
      </c>
      <c r="E54" s="18"/>
      <c r="F54" s="14">
        <v>0</v>
      </c>
      <c r="G54" s="15">
        <v>0</v>
      </c>
      <c r="H54" s="15">
        <v>0</v>
      </c>
      <c r="I54" s="18"/>
      <c r="J54" s="14">
        <v>0</v>
      </c>
      <c r="K54" s="15">
        <v>0</v>
      </c>
      <c r="L54" s="15">
        <v>0</v>
      </c>
      <c r="M54" s="18"/>
      <c r="N54" s="14">
        <v>0</v>
      </c>
      <c r="O54" s="15">
        <v>0</v>
      </c>
      <c r="P54" s="15">
        <v>0</v>
      </c>
      <c r="Q54" s="18"/>
      <c r="R54" s="14">
        <v>0</v>
      </c>
      <c r="S54" s="15">
        <v>0</v>
      </c>
      <c r="T54" s="15">
        <v>0</v>
      </c>
      <c r="U54" s="18"/>
      <c r="V54" s="61">
        <f t="shared" si="27"/>
        <v>0</v>
      </c>
      <c r="W54" s="61">
        <f t="shared" si="27"/>
        <v>0</v>
      </c>
      <c r="X54" s="61">
        <f t="shared" si="27"/>
        <v>0</v>
      </c>
      <c r="Y54" s="18"/>
      <c r="Z54" s="12"/>
      <c r="AA54" s="70"/>
    </row>
    <row r="55" spans="1:27" ht="13" x14ac:dyDescent="0.3">
      <c r="A55" s="46" t="s">
        <v>86</v>
      </c>
      <c r="B55" s="14">
        <v>0</v>
      </c>
      <c r="C55" s="15">
        <v>0</v>
      </c>
      <c r="D55" s="15">
        <v>0</v>
      </c>
      <c r="E55" s="18"/>
      <c r="F55" s="14">
        <v>0</v>
      </c>
      <c r="G55" s="15">
        <v>0</v>
      </c>
      <c r="H55" s="15">
        <v>0</v>
      </c>
      <c r="I55" s="18"/>
      <c r="J55" s="14">
        <v>0</v>
      </c>
      <c r="K55" s="15">
        <v>0</v>
      </c>
      <c r="L55" s="15">
        <v>0</v>
      </c>
      <c r="M55" s="18"/>
      <c r="N55" s="14">
        <v>0</v>
      </c>
      <c r="O55" s="15">
        <v>0</v>
      </c>
      <c r="P55" s="15">
        <v>0</v>
      </c>
      <c r="Q55" s="18"/>
      <c r="R55" s="14">
        <v>0</v>
      </c>
      <c r="S55" s="15">
        <v>0</v>
      </c>
      <c r="T55" s="15">
        <v>0</v>
      </c>
      <c r="U55" s="18"/>
      <c r="V55" s="61">
        <f t="shared" si="27"/>
        <v>0</v>
      </c>
      <c r="W55" s="61">
        <f t="shared" si="27"/>
        <v>0</v>
      </c>
      <c r="X55" s="61">
        <f t="shared" si="27"/>
        <v>0</v>
      </c>
      <c r="Y55" s="18"/>
      <c r="Z55" s="12"/>
      <c r="AA55" s="70"/>
    </row>
    <row r="56" spans="1:27" ht="13" x14ac:dyDescent="0.3">
      <c r="A56" s="46" t="s">
        <v>87</v>
      </c>
      <c r="B56" s="59"/>
      <c r="C56" s="15">
        <v>0</v>
      </c>
      <c r="D56" s="15">
        <v>0</v>
      </c>
      <c r="E56" s="18"/>
      <c r="F56" s="59"/>
      <c r="G56" s="15">
        <v>0</v>
      </c>
      <c r="H56" s="15">
        <v>0</v>
      </c>
      <c r="I56" s="18"/>
      <c r="J56" s="59"/>
      <c r="K56" s="15">
        <v>0</v>
      </c>
      <c r="L56" s="15">
        <v>0</v>
      </c>
      <c r="M56" s="18"/>
      <c r="N56" s="59"/>
      <c r="O56" s="15">
        <v>0</v>
      </c>
      <c r="P56" s="15">
        <v>0</v>
      </c>
      <c r="Q56" s="18"/>
      <c r="R56" s="59"/>
      <c r="S56" s="15">
        <v>0</v>
      </c>
      <c r="T56" s="15">
        <v>0</v>
      </c>
      <c r="U56" s="18"/>
      <c r="V56" s="59"/>
      <c r="W56" s="61">
        <f>C56+G56+K56</f>
        <v>0</v>
      </c>
      <c r="X56" s="59"/>
      <c r="Y56" s="18"/>
      <c r="Z56" s="12"/>
      <c r="AA56" s="70"/>
    </row>
    <row r="57" spans="1:27" ht="13.5" thickBot="1" x14ac:dyDescent="0.35">
      <c r="A57" s="109" t="s">
        <v>63</v>
      </c>
      <c r="B57" s="104">
        <f>SUM(B47:B55)</f>
        <v>0</v>
      </c>
      <c r="C57" s="89">
        <f>SUM(C47:C56)</f>
        <v>0</v>
      </c>
      <c r="D57" s="89">
        <f>SUM(D47:D56)</f>
        <v>0</v>
      </c>
      <c r="E57" s="90"/>
      <c r="F57" s="104">
        <f>SUM(F47:F55)</f>
        <v>0</v>
      </c>
      <c r="G57" s="89">
        <f>SUM(G47:G56)</f>
        <v>0</v>
      </c>
      <c r="H57" s="89">
        <f>SUM(H47:H56)</f>
        <v>0</v>
      </c>
      <c r="I57" s="90"/>
      <c r="J57" s="104">
        <f>SUM(J47:J55)</f>
        <v>0</v>
      </c>
      <c r="K57" s="89">
        <f>SUM(K47:K56)</f>
        <v>0</v>
      </c>
      <c r="L57" s="89">
        <f>SUM(L47:L56)</f>
        <v>0</v>
      </c>
      <c r="M57" s="90"/>
      <c r="N57" s="104">
        <f>SUM(N47:N55)</f>
        <v>0</v>
      </c>
      <c r="O57" s="89">
        <f>SUM(O47:O56)</f>
        <v>0</v>
      </c>
      <c r="P57" s="89">
        <f>SUM(P47:P56)</f>
        <v>0</v>
      </c>
      <c r="Q57" s="90"/>
      <c r="R57" s="104">
        <f>SUM(R47:R55)</f>
        <v>0</v>
      </c>
      <c r="S57" s="89">
        <f>SUM(S47:S56)</f>
        <v>0</v>
      </c>
      <c r="T57" s="89">
        <f>SUM(T47:T56)</f>
        <v>0</v>
      </c>
      <c r="U57" s="90"/>
      <c r="V57" s="104">
        <f t="shared" ref="V57:X58" si="28">SUM(B57,F57,J57,N57,R57)</f>
        <v>0</v>
      </c>
      <c r="W57" s="104">
        <f t="shared" si="28"/>
        <v>0</v>
      </c>
      <c r="X57" s="104">
        <f t="shared" si="28"/>
        <v>0</v>
      </c>
      <c r="Y57" s="90"/>
      <c r="Z57" s="12"/>
      <c r="AA57" s="70"/>
    </row>
    <row r="58" spans="1:27" ht="13.5" thickBot="1" x14ac:dyDescent="0.35">
      <c r="A58" s="116" t="s">
        <v>65</v>
      </c>
      <c r="B58" s="117">
        <f>B34+B35+B39+B45+B57</f>
        <v>0</v>
      </c>
      <c r="C58" s="118">
        <f>C34+C35+C39+C45+C57</f>
        <v>0</v>
      </c>
      <c r="D58" s="118">
        <f>D34+D35+D39+D45+D57</f>
        <v>0</v>
      </c>
      <c r="E58" s="119"/>
      <c r="F58" s="117">
        <f>F34+F35+F39+F45+F57</f>
        <v>0</v>
      </c>
      <c r="G58" s="118">
        <f>G34+G35+G39+G45+G57</f>
        <v>0</v>
      </c>
      <c r="H58" s="118">
        <f>H34+H35+H39+H45+H57</f>
        <v>0</v>
      </c>
      <c r="I58" s="119"/>
      <c r="J58" s="117">
        <f>J34+J35+J39+J45+J57</f>
        <v>0</v>
      </c>
      <c r="K58" s="118">
        <f>K34+K35+K39+K45+K57</f>
        <v>0</v>
      </c>
      <c r="L58" s="118">
        <f>L34+L35+L39+L45+L57</f>
        <v>0</v>
      </c>
      <c r="M58" s="119"/>
      <c r="N58" s="117">
        <f>N34+N35+N39+N45+N57</f>
        <v>0</v>
      </c>
      <c r="O58" s="118">
        <f>O34+O35+O39+O45+O57</f>
        <v>0</v>
      </c>
      <c r="P58" s="118">
        <f>P34+P35+P39+P45+P57</f>
        <v>0</v>
      </c>
      <c r="Q58" s="119"/>
      <c r="R58" s="117">
        <f>R34+R35+R39+R45+R57</f>
        <v>0</v>
      </c>
      <c r="S58" s="118">
        <f>S34+S35+S39+S45+S57</f>
        <v>0</v>
      </c>
      <c r="T58" s="118">
        <f>T34+T35+T39+T45+T57</f>
        <v>0</v>
      </c>
      <c r="U58" s="119"/>
      <c r="V58" s="117">
        <f t="shared" si="28"/>
        <v>0</v>
      </c>
      <c r="W58" s="117">
        <f t="shared" si="28"/>
        <v>0</v>
      </c>
      <c r="X58" s="117">
        <f t="shared" si="28"/>
        <v>0</v>
      </c>
      <c r="Y58" s="119"/>
      <c r="Z58" s="12"/>
    </row>
    <row r="59" spans="1:27" ht="13" x14ac:dyDescent="0.3">
      <c r="A59" s="82" t="s">
        <v>14</v>
      </c>
      <c r="B59" s="83"/>
      <c r="C59" s="84"/>
      <c r="D59" s="84"/>
      <c r="E59" s="85"/>
      <c r="F59" s="83"/>
      <c r="G59" s="84"/>
      <c r="H59" s="84"/>
      <c r="I59" s="85"/>
      <c r="J59" s="83"/>
      <c r="K59" s="84"/>
      <c r="L59" s="84"/>
      <c r="M59" s="85"/>
      <c r="N59" s="83"/>
      <c r="O59" s="84"/>
      <c r="P59" s="84"/>
      <c r="Q59" s="85"/>
      <c r="R59" s="83"/>
      <c r="S59" s="84"/>
      <c r="T59" s="84"/>
      <c r="U59" s="85"/>
      <c r="V59" s="83"/>
      <c r="W59" s="83"/>
      <c r="X59" s="83"/>
      <c r="Y59" s="85"/>
      <c r="Z59" s="12"/>
    </row>
    <row r="60" spans="1:27" ht="14.25" customHeight="1" x14ac:dyDescent="0.3">
      <c r="A60" s="86" t="s">
        <v>94</v>
      </c>
      <c r="B60" s="61">
        <f>ROUND(B32*$B$72,0)</f>
        <v>0</v>
      </c>
      <c r="C60" s="62">
        <f>ROUND($B$73*C34,0)</f>
        <v>0</v>
      </c>
      <c r="D60" s="62">
        <f>ROUND(D58*$B$74,0)</f>
        <v>0</v>
      </c>
      <c r="E60" s="18"/>
      <c r="F60" s="61">
        <f>ROUND(F32*$B$72,0)</f>
        <v>0</v>
      </c>
      <c r="G60" s="62">
        <f>ROUND($B$73*G34,0)</f>
        <v>0</v>
      </c>
      <c r="H60" s="62">
        <f>ROUND(H58*$B$74,0)</f>
        <v>0</v>
      </c>
      <c r="I60" s="18"/>
      <c r="J60" s="61">
        <f>ROUND(J32*$B$72,0)</f>
        <v>0</v>
      </c>
      <c r="K60" s="62">
        <f>ROUND($B$73*K34,0)</f>
        <v>0</v>
      </c>
      <c r="L60" s="62">
        <f>ROUND(L58*$B$74,0)</f>
        <v>0</v>
      </c>
      <c r="M60" s="18"/>
      <c r="N60" s="61">
        <f>ROUND(N32*$B$72,0)</f>
        <v>0</v>
      </c>
      <c r="O60" s="62">
        <f>ROUND($B$73*O34,0)</f>
        <v>0</v>
      </c>
      <c r="P60" s="62">
        <f>ROUND(P58*$B$74,0)</f>
        <v>0</v>
      </c>
      <c r="Q60" s="18"/>
      <c r="R60" s="61">
        <f>ROUND(R32*$B$72,0)</f>
        <v>0</v>
      </c>
      <c r="S60" s="62">
        <f>ROUND($B$73*S34,0)</f>
        <v>0</v>
      </c>
      <c r="T60" s="62">
        <f>ROUND(T58*$B$74,0)</f>
        <v>0</v>
      </c>
      <c r="U60" s="18"/>
      <c r="V60" s="61">
        <f>SUM(B60,F60,J60,N60,R60)</f>
        <v>0</v>
      </c>
      <c r="W60" s="61">
        <f>SUM(C60,G60,K60,O60,S60)</f>
        <v>0</v>
      </c>
      <c r="X60" s="61">
        <f>SUM(D60,H60,L60,P60,T60)</f>
        <v>0</v>
      </c>
      <c r="Y60" s="18"/>
      <c r="Z60" s="12"/>
    </row>
    <row r="61" spans="1:27" ht="14.25" customHeight="1" thickBot="1" x14ac:dyDescent="0.35">
      <c r="A61" s="87" t="s">
        <v>31</v>
      </c>
      <c r="B61" s="88"/>
      <c r="C61" s="89">
        <v>0</v>
      </c>
      <c r="D61" s="132"/>
      <c r="E61" s="90"/>
      <c r="F61" s="88"/>
      <c r="G61" s="89">
        <v>0</v>
      </c>
      <c r="H61" s="132"/>
      <c r="I61" s="90"/>
      <c r="J61" s="88"/>
      <c r="K61" s="89">
        <v>0</v>
      </c>
      <c r="L61" s="132"/>
      <c r="M61" s="90"/>
      <c r="N61" s="88"/>
      <c r="O61" s="89">
        <f>IF(N58*$B$74&gt;N60,ROUND((N58*$B$74-N60),0),0)</f>
        <v>0</v>
      </c>
      <c r="P61" s="132"/>
      <c r="Q61" s="90"/>
      <c r="R61" s="88"/>
      <c r="S61" s="89">
        <f>IF(R58*$B$74&gt;R60,ROUND((R58*$B$74-R60),0),0)</f>
        <v>0</v>
      </c>
      <c r="T61" s="132"/>
      <c r="U61" s="90"/>
      <c r="V61" s="88"/>
      <c r="W61" s="88"/>
      <c r="X61" s="88"/>
      <c r="Y61" s="90"/>
      <c r="Z61" s="12"/>
    </row>
    <row r="62" spans="1:27" ht="13.5" thickBot="1" x14ac:dyDescent="0.35">
      <c r="A62" s="79" t="s">
        <v>7</v>
      </c>
      <c r="B62" s="80">
        <f>SUM(B58,B60)</f>
        <v>0</v>
      </c>
      <c r="C62" s="81">
        <f>SUM(C58,C60,C61)</f>
        <v>0</v>
      </c>
      <c r="D62" s="81">
        <f>SUM(D58,D60,D61)</f>
        <v>0</v>
      </c>
      <c r="E62" s="19"/>
      <c r="F62" s="80">
        <f>SUM(F58,F60)</f>
        <v>0</v>
      </c>
      <c r="G62" s="81">
        <f>SUM(G58,G60,G61)</f>
        <v>0</v>
      </c>
      <c r="H62" s="81">
        <f>SUM(H58,H60,H61)</f>
        <v>0</v>
      </c>
      <c r="I62" s="21"/>
      <c r="J62" s="80">
        <f>SUM(J58,J60)</f>
        <v>0</v>
      </c>
      <c r="K62" s="81">
        <f>SUM(K58,K60,K61)</f>
        <v>0</v>
      </c>
      <c r="L62" s="81">
        <f>SUM(L58,L60,L61)</f>
        <v>0</v>
      </c>
      <c r="M62" s="21"/>
      <c r="N62" s="80">
        <f>SUM(N58,N60)</f>
        <v>0</v>
      </c>
      <c r="O62" s="81">
        <f>SUM(O58,O60,O61)</f>
        <v>0</v>
      </c>
      <c r="P62" s="81">
        <f>SUM(P58,P60,P61)</f>
        <v>0</v>
      </c>
      <c r="Q62" s="21"/>
      <c r="R62" s="80">
        <f>SUM(R58,R60)</f>
        <v>0</v>
      </c>
      <c r="S62" s="81">
        <f>SUM(S58,S60,S61)</f>
        <v>0</v>
      </c>
      <c r="T62" s="81">
        <f>SUM(T58,T60,T61)</f>
        <v>0</v>
      </c>
      <c r="U62" s="21"/>
      <c r="V62" s="80">
        <f>SUM(V58,V60)</f>
        <v>0</v>
      </c>
      <c r="W62" s="80">
        <f>SUM(W58,W60)</f>
        <v>0</v>
      </c>
      <c r="X62" s="80">
        <f>SUM(X58,X60)</f>
        <v>0</v>
      </c>
      <c r="Y62" s="25"/>
      <c r="Z62" s="13"/>
    </row>
    <row r="63" spans="1:27" ht="13" thickTop="1" x14ac:dyDescent="0.25">
      <c r="B63" s="1"/>
      <c r="C63" s="1"/>
      <c r="F63" s="1"/>
      <c r="G63" s="1"/>
      <c r="J63" s="1"/>
      <c r="K63" s="1"/>
      <c r="N63" s="1"/>
      <c r="O63" s="1"/>
      <c r="R63" s="1"/>
      <c r="S63" s="1"/>
      <c r="V63" s="69" t="s">
        <v>96</v>
      </c>
      <c r="X63" s="133">
        <f>IF(((V32*B72-V60)+(W34*B73-W60)+(X58*B74-X60))&gt;2,((V32*B72-V60)+(W34*B73-W60)+(X58*B74-X60)),0)</f>
        <v>0</v>
      </c>
    </row>
    <row r="64" spans="1:27" x14ac:dyDescent="0.25">
      <c r="B64" s="1"/>
      <c r="C64" s="1"/>
      <c r="F64" s="1"/>
      <c r="G64" s="1"/>
    </row>
    <row r="65" spans="1:25" s="7" customFormat="1" ht="15.5" x14ac:dyDescent="0.35">
      <c r="A65" s="47" t="s">
        <v>106</v>
      </c>
      <c r="B65" s="6"/>
      <c r="C65" s="6"/>
      <c r="E65" s="16"/>
      <c r="I65" s="16"/>
      <c r="M65" s="16"/>
      <c r="Q65" s="16"/>
      <c r="U65" s="16"/>
      <c r="V65" s="71"/>
      <c r="W65" s="71"/>
      <c r="X65" s="72"/>
      <c r="Y65" s="26"/>
    </row>
    <row r="66" spans="1:25" x14ac:dyDescent="0.25">
      <c r="A66" t="s">
        <v>33</v>
      </c>
      <c r="B66" s="8">
        <v>0.4768</v>
      </c>
      <c r="C66" s="8"/>
      <c r="F66" s="1"/>
      <c r="G66" s="1"/>
      <c r="L66" s="1"/>
    </row>
    <row r="67" spans="1:25" x14ac:dyDescent="0.25">
      <c r="B67" s="8"/>
      <c r="C67" s="8"/>
      <c r="H67" s="1"/>
      <c r="N67" s="69"/>
      <c r="O67" s="69"/>
    </row>
    <row r="68" spans="1:25" x14ac:dyDescent="0.25">
      <c r="A68" t="s">
        <v>12</v>
      </c>
      <c r="B68" s="8">
        <v>0.19339999999999999</v>
      </c>
      <c r="C68" s="8"/>
      <c r="V68" s="1"/>
      <c r="W68" s="1"/>
    </row>
    <row r="69" spans="1:25" x14ac:dyDescent="0.25">
      <c r="A69" t="s">
        <v>34</v>
      </c>
      <c r="B69" s="8">
        <v>9.7199999999999995E-2</v>
      </c>
      <c r="C69" s="8"/>
    </row>
    <row r="70" spans="1:25" x14ac:dyDescent="0.25">
      <c r="A70" t="s">
        <v>89</v>
      </c>
      <c r="B70" s="8">
        <v>0.27560000000000001</v>
      </c>
      <c r="C70" s="8"/>
      <c r="D70" t="s">
        <v>90</v>
      </c>
    </row>
    <row r="72" spans="1:25" ht="13" x14ac:dyDescent="0.3">
      <c r="A72" s="5" t="s">
        <v>100</v>
      </c>
      <c r="B72" s="8">
        <v>0.47299999999999998</v>
      </c>
      <c r="C72" s="8"/>
      <c r="D72" s="69" t="s">
        <v>103</v>
      </c>
    </row>
    <row r="73" spans="1:25" ht="13" x14ac:dyDescent="0.3">
      <c r="A73" s="5" t="s">
        <v>101</v>
      </c>
      <c r="B73" s="8">
        <v>0.25</v>
      </c>
      <c r="C73" s="8"/>
      <c r="D73" s="69" t="s">
        <v>95</v>
      </c>
    </row>
    <row r="74" spans="1:25" ht="13" x14ac:dyDescent="0.3">
      <c r="A74" s="5" t="s">
        <v>102</v>
      </c>
      <c r="B74" s="8">
        <v>0.22</v>
      </c>
      <c r="C74" s="8"/>
      <c r="D74" s="69" t="s">
        <v>93</v>
      </c>
    </row>
    <row r="75" spans="1:25" ht="13" x14ac:dyDescent="0.3">
      <c r="A75" s="5"/>
      <c r="B75" s="8"/>
      <c r="C75" s="8"/>
    </row>
    <row r="76" spans="1:25" ht="13" x14ac:dyDescent="0.3">
      <c r="A76" s="28" t="s">
        <v>30</v>
      </c>
      <c r="B76" s="29"/>
      <c r="C76" s="29"/>
      <c r="D76" s="30"/>
      <c r="E76" s="29"/>
      <c r="F76" s="29"/>
      <c r="G76" s="29"/>
      <c r="H76" s="29"/>
      <c r="I76" s="31"/>
      <c r="J76" s="36"/>
      <c r="K76" s="36"/>
      <c r="L76" s="31"/>
      <c r="M76"/>
      <c r="Q76"/>
      <c r="U76"/>
      <c r="Y76"/>
    </row>
    <row r="77" spans="1:25" ht="13" x14ac:dyDescent="0.3">
      <c r="A77" s="32" t="s">
        <v>27</v>
      </c>
      <c r="B77" s="33"/>
      <c r="C77" s="33"/>
      <c r="D77" s="34"/>
      <c r="E77" s="33"/>
      <c r="F77" s="33"/>
      <c r="G77" s="33"/>
      <c r="H77" s="33"/>
      <c r="I77" s="35"/>
      <c r="J77" s="37"/>
      <c r="K77" s="37"/>
      <c r="L77" s="35"/>
      <c r="M77"/>
      <c r="Q77"/>
      <c r="U77"/>
      <c r="Y77"/>
    </row>
    <row r="78" spans="1:25" ht="13.5" thickBot="1" x14ac:dyDescent="0.35">
      <c r="A78" s="5" t="s">
        <v>92</v>
      </c>
    </row>
    <row r="79" spans="1:25" x14ac:dyDescent="0.25">
      <c r="A79" s="121" t="s">
        <v>78</v>
      </c>
      <c r="B79" s="38">
        <f>(SUMIF(Y15:Y23,"=C",X15:X23))*(1+$B$66)</f>
        <v>0</v>
      </c>
      <c r="C79" s="38">
        <f>(SUMIF(Y15:Y23,"=K",W15:W23)*(1+$B$66))</f>
        <v>0</v>
      </c>
    </row>
    <row r="80" spans="1:25" x14ac:dyDescent="0.25">
      <c r="A80" s="122" t="s">
        <v>79</v>
      </c>
      <c r="B80" s="38">
        <f>X28</f>
        <v>0</v>
      </c>
      <c r="C80" s="123"/>
    </row>
    <row r="81" spans="1:13" x14ac:dyDescent="0.25">
      <c r="A81" s="122" t="s">
        <v>80</v>
      </c>
      <c r="B81" s="38">
        <f>X29</f>
        <v>0</v>
      </c>
      <c r="C81" s="123"/>
    </row>
    <row r="82" spans="1:13" x14ac:dyDescent="0.25">
      <c r="A82" s="122" t="s">
        <v>81</v>
      </c>
      <c r="B82" s="38">
        <f>W35</f>
        <v>0</v>
      </c>
      <c r="C82" s="123"/>
    </row>
    <row r="83" spans="1:13" x14ac:dyDescent="0.25">
      <c r="A83" s="122" t="s">
        <v>82</v>
      </c>
      <c r="B83" s="38">
        <f>W39+W45+(W57-W55-W56)</f>
        <v>0</v>
      </c>
      <c r="C83" s="123"/>
    </row>
    <row r="84" spans="1:13" x14ac:dyDescent="0.25">
      <c r="A84" s="122" t="s">
        <v>83</v>
      </c>
      <c r="B84" s="38">
        <f>X55</f>
        <v>0</v>
      </c>
      <c r="C84" s="123"/>
    </row>
    <row r="85" spans="1:13" x14ac:dyDescent="0.25">
      <c r="A85" s="122" t="s">
        <v>17</v>
      </c>
      <c r="B85" s="120"/>
      <c r="C85" s="124">
        <f>W56</f>
        <v>0</v>
      </c>
    </row>
    <row r="86" spans="1:13" ht="13" x14ac:dyDescent="0.3">
      <c r="A86" s="122" t="s">
        <v>15</v>
      </c>
      <c r="B86" s="120"/>
      <c r="C86" s="124">
        <f>X63</f>
        <v>0</v>
      </c>
      <c r="D86" s="39" t="s">
        <v>28</v>
      </c>
      <c r="E86" s="40" t="s">
        <v>29</v>
      </c>
      <c r="G86" s="40"/>
      <c r="H86" s="40"/>
      <c r="I86" s="41"/>
      <c r="J86" s="40"/>
      <c r="K86" s="40"/>
      <c r="L86" s="40"/>
      <c r="M86" s="41"/>
    </row>
    <row r="87" spans="1:13" x14ac:dyDescent="0.25">
      <c r="A87" s="122" t="s">
        <v>16</v>
      </c>
      <c r="B87" s="120"/>
      <c r="C87" s="124">
        <f>W60</f>
        <v>0</v>
      </c>
    </row>
    <row r="88" spans="1:13" ht="13.5" thickBot="1" x14ac:dyDescent="0.35">
      <c r="A88" s="125" t="s">
        <v>7</v>
      </c>
      <c r="B88" s="126">
        <f>SUM(B79:B87)</f>
        <v>0</v>
      </c>
      <c r="C88" s="127">
        <f>SUM(C79:C87)</f>
        <v>0</v>
      </c>
    </row>
    <row r="91" spans="1:13" ht="15.5" x14ac:dyDescent="0.35">
      <c r="A91" s="3" t="s">
        <v>18</v>
      </c>
    </row>
    <row r="92" spans="1:13" x14ac:dyDescent="0.25">
      <c r="A92" t="s">
        <v>19</v>
      </c>
      <c r="B92" s="1">
        <f>V62</f>
        <v>0</v>
      </c>
      <c r="C92" s="1"/>
      <c r="D92" s="1"/>
    </row>
    <row r="93" spans="1:13" ht="13" x14ac:dyDescent="0.3">
      <c r="A93" s="5" t="s">
        <v>20</v>
      </c>
      <c r="B93" s="1">
        <f>C86</f>
        <v>0</v>
      </c>
      <c r="C93" s="1"/>
    </row>
    <row r="94" spans="1:13" x14ac:dyDescent="0.25">
      <c r="A94" t="s">
        <v>21</v>
      </c>
      <c r="B94" s="1">
        <f>B79+C79</f>
        <v>0</v>
      </c>
      <c r="C94" s="1"/>
    </row>
    <row r="95" spans="1:13" x14ac:dyDescent="0.25">
      <c r="A95" t="s">
        <v>22</v>
      </c>
      <c r="B95" s="1">
        <f>B80+C80+B81+B82+B83</f>
        <v>0</v>
      </c>
      <c r="C95" s="1"/>
    </row>
    <row r="96" spans="1:13" x14ac:dyDescent="0.25">
      <c r="A96" t="s">
        <v>23</v>
      </c>
      <c r="B96" s="1">
        <f>B84</f>
        <v>0</v>
      </c>
      <c r="C96" s="1"/>
    </row>
    <row r="97" spans="1:12" x14ac:dyDescent="0.25">
      <c r="A97" t="s">
        <v>24</v>
      </c>
      <c r="B97" s="1">
        <f>C85+C84</f>
        <v>0</v>
      </c>
      <c r="C97" s="1"/>
    </row>
    <row r="98" spans="1:12" ht="13" x14ac:dyDescent="0.3">
      <c r="A98" s="5" t="s">
        <v>25</v>
      </c>
      <c r="B98" s="1">
        <f>C87</f>
        <v>0</v>
      </c>
      <c r="C98" s="1"/>
    </row>
    <row r="99" spans="1:12" x14ac:dyDescent="0.25">
      <c r="B99" s="1"/>
      <c r="C99" s="1"/>
    </row>
    <row r="100" spans="1:12" ht="13" x14ac:dyDescent="0.3">
      <c r="A100" s="5" t="s">
        <v>26</v>
      </c>
      <c r="B100" s="1">
        <f>SUM(B92:B98)</f>
        <v>0</v>
      </c>
      <c r="C100" s="1"/>
      <c r="D100" s="1"/>
    </row>
    <row r="102" spans="1:12" x14ac:dyDescent="0.25">
      <c r="A102" s="7"/>
      <c r="B102" s="7"/>
      <c r="C102" s="7"/>
      <c r="D102" s="7"/>
      <c r="E102" s="16"/>
      <c r="F102" s="7"/>
      <c r="G102" s="7"/>
      <c r="H102" s="7"/>
      <c r="I102" s="16"/>
      <c r="J102" s="7"/>
      <c r="K102" s="7"/>
      <c r="L102" s="7"/>
    </row>
    <row r="103" spans="1:12" ht="13" x14ac:dyDescent="0.3">
      <c r="A103" s="58"/>
      <c r="B103" s="7"/>
      <c r="C103" s="7"/>
      <c r="D103" s="7"/>
      <c r="E103" s="16"/>
      <c r="F103" s="7"/>
      <c r="G103" s="7"/>
      <c r="H103" s="7"/>
      <c r="I103" s="16"/>
      <c r="J103" s="7"/>
      <c r="K103" s="7"/>
      <c r="L103" s="7"/>
    </row>
    <row r="104" spans="1:12" x14ac:dyDescent="0.25">
      <c r="A104" s="7"/>
      <c r="B104" s="7"/>
      <c r="C104" s="7"/>
      <c r="D104" s="7"/>
      <c r="E104" s="16"/>
      <c r="F104" s="7"/>
      <c r="G104" s="7"/>
      <c r="H104" s="7"/>
      <c r="I104" s="16"/>
      <c r="J104" s="7"/>
      <c r="K104" s="7"/>
      <c r="L104" s="7"/>
    </row>
    <row r="105" spans="1:12" x14ac:dyDescent="0.25">
      <c r="A105" s="7"/>
      <c r="B105" s="7"/>
      <c r="C105" s="7"/>
      <c r="D105" s="7"/>
      <c r="E105" s="16"/>
      <c r="F105" s="7"/>
      <c r="G105" s="7"/>
      <c r="H105" s="7"/>
      <c r="I105" s="16"/>
      <c r="J105" s="7"/>
      <c r="K105" s="7"/>
      <c r="L105" s="7"/>
    </row>
  </sheetData>
  <mergeCells count="21">
    <mergeCell ref="B12:D12"/>
    <mergeCell ref="F12:H12"/>
    <mergeCell ref="J12:L12"/>
    <mergeCell ref="R12:T12"/>
    <mergeCell ref="N12:P12"/>
    <mergeCell ref="H3:X3"/>
    <mergeCell ref="R10:T10"/>
    <mergeCell ref="V10:X10"/>
    <mergeCell ref="B10:D10"/>
    <mergeCell ref="F10:H10"/>
    <mergeCell ref="J10:L10"/>
    <mergeCell ref="N10:P10"/>
    <mergeCell ref="B4:E4"/>
    <mergeCell ref="B3:E3"/>
    <mergeCell ref="V11:X11"/>
    <mergeCell ref="B11:D11"/>
    <mergeCell ref="F11:H11"/>
    <mergeCell ref="J11:L11"/>
    <mergeCell ref="B5:X5"/>
    <mergeCell ref="N11:P11"/>
    <mergeCell ref="R11:T11"/>
  </mergeCells>
  <phoneticPr fontId="5" type="noConversion"/>
  <printOptions horizontalCentered="1"/>
  <pageMargins left="0.4" right="0.25" top="0.45" bottom="0.4" header="0.18" footer="0.25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1"/>
  <sheetViews>
    <sheetView workbookViewId="0">
      <selection activeCell="F20" sqref="F20"/>
    </sheetView>
  </sheetViews>
  <sheetFormatPr defaultRowHeight="12.5" x14ac:dyDescent="0.25"/>
  <cols>
    <col min="1" max="1" width="5.7265625" customWidth="1"/>
    <col min="2" max="2" width="11" customWidth="1"/>
  </cols>
  <sheetData>
    <row r="3" s="66" customFormat="1" ht="14" x14ac:dyDescent="0.3"/>
    <row r="4" s="66" customFormat="1" ht="14" x14ac:dyDescent="0.3"/>
    <row r="5" s="66" customFormat="1" ht="14" x14ac:dyDescent="0.3"/>
    <row r="6" s="66" customFormat="1" ht="14" x14ac:dyDescent="0.3"/>
    <row r="7" s="66" customFormat="1" ht="14" x14ac:dyDescent="0.3"/>
    <row r="8" s="66" customFormat="1" ht="14" x14ac:dyDescent="0.3"/>
    <row r="9" s="66" customFormat="1" ht="14" x14ac:dyDescent="0.3"/>
    <row r="10" s="66" customFormat="1" ht="14" x14ac:dyDescent="0.3"/>
    <row r="11" s="66" customFormat="1" ht="14" x14ac:dyDescent="0.3"/>
    <row r="12" s="66" customFormat="1" ht="14" x14ac:dyDescent="0.3"/>
    <row r="13" s="66" customFormat="1" ht="14" x14ac:dyDescent="0.3"/>
    <row r="14" s="66" customFormat="1" ht="14" x14ac:dyDescent="0.3"/>
    <row r="15" s="66" customFormat="1" ht="14" x14ac:dyDescent="0.3"/>
    <row r="16" s="66" customFormat="1" ht="14" x14ac:dyDescent="0.3"/>
    <row r="17" s="66" customFormat="1" ht="14" x14ac:dyDescent="0.3"/>
    <row r="18" s="66" customFormat="1" ht="14" x14ac:dyDescent="0.3"/>
    <row r="19" s="66" customFormat="1" ht="14" x14ac:dyDescent="0.3"/>
    <row r="20" s="66" customFormat="1" ht="14" x14ac:dyDescent="0.3"/>
    <row r="21" s="66" customFormat="1" ht="14" x14ac:dyDescent="0.3"/>
  </sheetData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Justification</vt:lpstr>
      <vt:lpstr>Budget!Print_Area</vt:lpstr>
      <vt:lpstr>Justification!Print_Area</vt:lpstr>
    </vt:vector>
  </TitlesOfParts>
  <Company>latech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Parker</dc:creator>
  <cp:lastModifiedBy>Beth Free</cp:lastModifiedBy>
  <cp:lastPrinted>2015-07-06T16:00:33Z</cp:lastPrinted>
  <dcterms:created xsi:type="dcterms:W3CDTF">2004-07-30T15:14:41Z</dcterms:created>
  <dcterms:modified xsi:type="dcterms:W3CDTF">2020-02-20T18:07:35Z</dcterms:modified>
</cp:coreProperties>
</file>