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th Free\BFREE (YANGUSERS2HOME)\OUR current\Forms_frm ltrs_budget info\Budget_routing forms\2019-20\BoR SF\"/>
    </mc:Choice>
  </mc:AlternateContent>
  <bookViews>
    <workbookView xWindow="0" yWindow="0" windowWidth="27050" windowHeight="15210"/>
  </bookViews>
  <sheets>
    <sheet name="Budget" sheetId="1" r:id="rId1"/>
    <sheet name="Justification" sheetId="2" r:id="rId2"/>
  </sheets>
  <definedNames>
    <definedName name="_xlnm.Print_Area" localSheetId="0">Budget!$A$1:$Y$58</definedName>
    <definedName name="_xlnm.Print_Area" localSheetId="1">Justification!$A$1:$M$21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2" i="1" l="1"/>
  <c r="I52" i="1"/>
  <c r="Y58" i="1" l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I15" i="1"/>
  <c r="B74" i="1"/>
  <c r="Y15" i="1" l="1"/>
  <c r="G52" i="1"/>
  <c r="K52" i="1" s="1"/>
  <c r="B75" i="1"/>
  <c r="B76" i="1"/>
  <c r="J34" i="1"/>
  <c r="F34" i="1"/>
  <c r="C15" i="1"/>
  <c r="G20" i="1" l="1"/>
  <c r="K20" i="1" s="1"/>
  <c r="O20" i="1" s="1"/>
  <c r="S20" i="1" s="1"/>
  <c r="F20" i="1"/>
  <c r="J20" i="1"/>
  <c r="N20" i="1" s="1"/>
  <c r="R20" i="1" s="1"/>
  <c r="G19" i="1"/>
  <c r="K19" i="1" s="1"/>
  <c r="F19" i="1"/>
  <c r="J19" i="1" s="1"/>
  <c r="G18" i="1"/>
  <c r="K18" i="1"/>
  <c r="O18" i="1" s="1"/>
  <c r="S18" i="1" s="1"/>
  <c r="F18" i="1"/>
  <c r="G17" i="1"/>
  <c r="K17" i="1"/>
  <c r="O17" i="1" s="1"/>
  <c r="F17" i="1"/>
  <c r="J17" i="1" s="1"/>
  <c r="G16" i="1"/>
  <c r="K16" i="1"/>
  <c r="F16" i="1"/>
  <c r="F15" i="1"/>
  <c r="J15" i="1" s="1"/>
  <c r="G15" i="1"/>
  <c r="K15" i="1" s="1"/>
  <c r="O15" i="1" s="1"/>
  <c r="W53" i="1"/>
  <c r="C80" i="1"/>
  <c r="C21" i="1"/>
  <c r="C29" i="1" s="1"/>
  <c r="X52" i="1"/>
  <c r="X51" i="1"/>
  <c r="X50" i="1"/>
  <c r="X48" i="1"/>
  <c r="X47" i="1"/>
  <c r="X46" i="1"/>
  <c r="X45" i="1"/>
  <c r="X44" i="1"/>
  <c r="X41" i="1"/>
  <c r="X40" i="1"/>
  <c r="X39" i="1"/>
  <c r="X38" i="1"/>
  <c r="X35" i="1"/>
  <c r="X34" i="1"/>
  <c r="X32" i="1"/>
  <c r="X28" i="1"/>
  <c r="X27" i="1"/>
  <c r="X26" i="1"/>
  <c r="X25" i="1"/>
  <c r="X24" i="1"/>
  <c r="X23" i="1"/>
  <c r="X20" i="1"/>
  <c r="X19" i="1"/>
  <c r="X18" i="1"/>
  <c r="X17" i="1"/>
  <c r="X16" i="1"/>
  <c r="X15" i="1"/>
  <c r="W52" i="1"/>
  <c r="B79" i="1" s="1"/>
  <c r="B91" i="1" s="1"/>
  <c r="W51" i="1"/>
  <c r="W50" i="1"/>
  <c r="W48" i="1"/>
  <c r="W47" i="1"/>
  <c r="W46" i="1"/>
  <c r="W45" i="1"/>
  <c r="W44" i="1"/>
  <c r="W41" i="1"/>
  <c r="W40" i="1"/>
  <c r="W39" i="1"/>
  <c r="W38" i="1"/>
  <c r="W35" i="1"/>
  <c r="W34" i="1"/>
  <c r="W32" i="1"/>
  <c r="B77" i="1"/>
  <c r="W28" i="1"/>
  <c r="W27" i="1"/>
  <c r="W26" i="1"/>
  <c r="W25" i="1"/>
  <c r="W24" i="1"/>
  <c r="W23" i="1"/>
  <c r="T54" i="1"/>
  <c r="S54" i="1"/>
  <c r="T42" i="1"/>
  <c r="S42" i="1"/>
  <c r="T36" i="1"/>
  <c r="S36" i="1"/>
  <c r="T21" i="1"/>
  <c r="T30" i="1"/>
  <c r="P54" i="1"/>
  <c r="O54" i="1"/>
  <c r="P42" i="1"/>
  <c r="O42" i="1"/>
  <c r="P36" i="1"/>
  <c r="O36" i="1"/>
  <c r="P21" i="1"/>
  <c r="P30" i="1"/>
  <c r="P31" i="1" s="1"/>
  <c r="L54" i="1"/>
  <c r="D54" i="1"/>
  <c r="H54" i="1"/>
  <c r="X54" i="1"/>
  <c r="K54" i="1"/>
  <c r="C54" i="1"/>
  <c r="W54" i="1" s="1"/>
  <c r="G54" i="1"/>
  <c r="L42" i="1"/>
  <c r="K42" i="1"/>
  <c r="L36" i="1"/>
  <c r="K36" i="1"/>
  <c r="L21" i="1"/>
  <c r="L29" i="1"/>
  <c r="Q15" i="1"/>
  <c r="U15" i="1"/>
  <c r="Q16" i="1"/>
  <c r="U16" i="1"/>
  <c r="Q17" i="1"/>
  <c r="U17" i="1"/>
  <c r="Q18" i="1"/>
  <c r="U18" i="1"/>
  <c r="Q19" i="1"/>
  <c r="U19" i="1"/>
  <c r="Q20" i="1"/>
  <c r="U20" i="1"/>
  <c r="N36" i="1"/>
  <c r="R36" i="1"/>
  <c r="N42" i="1"/>
  <c r="R42" i="1"/>
  <c r="B42" i="1"/>
  <c r="F42" i="1"/>
  <c r="J42" i="1"/>
  <c r="V42" i="1"/>
  <c r="N54" i="1"/>
  <c r="R54" i="1"/>
  <c r="H42" i="1"/>
  <c r="G42" i="1"/>
  <c r="H36" i="1"/>
  <c r="G36" i="1"/>
  <c r="C36" i="1"/>
  <c r="W36" i="1"/>
  <c r="C42" i="1"/>
  <c r="W42" i="1"/>
  <c r="H21" i="1"/>
  <c r="H30" i="1"/>
  <c r="P29" i="1"/>
  <c r="T29" i="1"/>
  <c r="L30" i="1"/>
  <c r="L31" i="1"/>
  <c r="L55" i="1"/>
  <c r="L58" i="1" s="1"/>
  <c r="N25" i="1"/>
  <c r="F27" i="1"/>
  <c r="J27" i="1" s="1"/>
  <c r="N27" i="1" s="1"/>
  <c r="R27" i="1" s="1"/>
  <c r="F26" i="1"/>
  <c r="J26" i="1"/>
  <c r="I18" i="1"/>
  <c r="M18" i="1"/>
  <c r="M15" i="1"/>
  <c r="I20" i="1"/>
  <c r="M20" i="1"/>
  <c r="I19" i="1"/>
  <c r="M19" i="1"/>
  <c r="I17" i="1"/>
  <c r="M17" i="1"/>
  <c r="I16" i="1"/>
  <c r="M16" i="1"/>
  <c r="V52" i="1"/>
  <c r="J54" i="1"/>
  <c r="F54" i="1"/>
  <c r="B54" i="1"/>
  <c r="Y20" i="1"/>
  <c r="Y19" i="1"/>
  <c r="Y18" i="1"/>
  <c r="Y17" i="1"/>
  <c r="Y16" i="1"/>
  <c r="F28" i="1"/>
  <c r="J28" i="1" s="1"/>
  <c r="F24" i="1"/>
  <c r="F23" i="1"/>
  <c r="J23" i="1"/>
  <c r="N23" i="1" s="1"/>
  <c r="R23" i="1" s="1"/>
  <c r="V11" i="1"/>
  <c r="D21" i="1"/>
  <c r="X21" i="1"/>
  <c r="V51" i="1"/>
  <c r="V50" i="1"/>
  <c r="V41" i="1"/>
  <c r="V40" i="1"/>
  <c r="V38" i="1"/>
  <c r="J36" i="1"/>
  <c r="B92" i="1"/>
  <c r="V39" i="1"/>
  <c r="D29" i="1"/>
  <c r="D42" i="1"/>
  <c r="X42" i="1"/>
  <c r="D36" i="1"/>
  <c r="X36" i="1"/>
  <c r="B36" i="1"/>
  <c r="V48" i="1"/>
  <c r="F36" i="1"/>
  <c r="V36" i="1" s="1"/>
  <c r="B21" i="1"/>
  <c r="B30" i="1" s="1"/>
  <c r="V34" i="1"/>
  <c r="V35" i="1"/>
  <c r="V32" i="1"/>
  <c r="V44" i="1"/>
  <c r="V45" i="1"/>
  <c r="V46" i="1"/>
  <c r="V47" i="1"/>
  <c r="T31" i="1"/>
  <c r="T55" i="1" s="1"/>
  <c r="N26" i="1"/>
  <c r="R26" i="1"/>
  <c r="V26" i="1"/>
  <c r="O16" i="1"/>
  <c r="S16" i="1"/>
  <c r="J24" i="1"/>
  <c r="N24" i="1" s="1"/>
  <c r="H29" i="1"/>
  <c r="J16" i="1"/>
  <c r="N16" i="1" s="1"/>
  <c r="R16" i="1" s="1"/>
  <c r="J18" i="1"/>
  <c r="N18" i="1" s="1"/>
  <c r="D30" i="1"/>
  <c r="D31" i="1"/>
  <c r="D55" i="1" s="1"/>
  <c r="H31" i="1"/>
  <c r="H55" i="1" s="1"/>
  <c r="H58" i="1" s="1"/>
  <c r="X29" i="1"/>
  <c r="T57" i="1" l="1"/>
  <c r="T58" i="1" s="1"/>
  <c r="P55" i="1"/>
  <c r="X31" i="1"/>
  <c r="X30" i="1"/>
  <c r="P57" i="1"/>
  <c r="X57" i="1" s="1"/>
  <c r="X55" i="1"/>
  <c r="D58" i="1"/>
  <c r="R25" i="1"/>
  <c r="V25" i="1" s="1"/>
  <c r="V54" i="1"/>
  <c r="B78" i="1"/>
  <c r="B90" i="1" s="1"/>
  <c r="B29" i="1"/>
  <c r="W16" i="1"/>
  <c r="V23" i="1"/>
  <c r="V16" i="1"/>
  <c r="W18" i="1"/>
  <c r="N19" i="1"/>
  <c r="R19" i="1" s="1"/>
  <c r="V19" i="1" s="1"/>
  <c r="R24" i="1"/>
  <c r="V24" i="1"/>
  <c r="O19" i="1"/>
  <c r="S19" i="1" s="1"/>
  <c r="N28" i="1"/>
  <c r="R28" i="1" s="1"/>
  <c r="N17" i="1"/>
  <c r="R17" i="1" s="1"/>
  <c r="V17" i="1" s="1"/>
  <c r="S17" i="1"/>
  <c r="W17" i="1" s="1"/>
  <c r="R18" i="1"/>
  <c r="V18" i="1" s="1"/>
  <c r="V27" i="1"/>
  <c r="V20" i="1"/>
  <c r="W20" i="1"/>
  <c r="J21" i="1"/>
  <c r="J29" i="1" s="1"/>
  <c r="F21" i="1"/>
  <c r="F29" i="1" s="1"/>
  <c r="B31" i="1"/>
  <c r="C30" i="1"/>
  <c r="C31" i="1" s="1"/>
  <c r="N15" i="1"/>
  <c r="G21" i="1"/>
  <c r="S15" i="1"/>
  <c r="K21" i="1"/>
  <c r="P58" i="1" l="1"/>
  <c r="X58" i="1"/>
  <c r="J30" i="1"/>
  <c r="S21" i="1"/>
  <c r="W19" i="1"/>
  <c r="O21" i="1"/>
  <c r="O29" i="1" s="1"/>
  <c r="F30" i="1"/>
  <c r="F31" i="1" s="1"/>
  <c r="V28" i="1"/>
  <c r="G29" i="1"/>
  <c r="G30" i="1"/>
  <c r="J31" i="1"/>
  <c r="N21" i="1"/>
  <c r="R15" i="1"/>
  <c r="W15" i="1"/>
  <c r="C74" i="1" s="1"/>
  <c r="B57" i="1"/>
  <c r="B55" i="1"/>
  <c r="W21" i="1"/>
  <c r="K30" i="1"/>
  <c r="K29" i="1"/>
  <c r="S29" i="1"/>
  <c r="S30" i="1"/>
  <c r="C55" i="1"/>
  <c r="O30" i="1" l="1"/>
  <c r="W30" i="1" s="1"/>
  <c r="R21" i="1"/>
  <c r="V15" i="1"/>
  <c r="J57" i="1"/>
  <c r="J55" i="1"/>
  <c r="D59" i="1"/>
  <c r="B58" i="1"/>
  <c r="F57" i="1"/>
  <c r="F55" i="1"/>
  <c r="N29" i="1"/>
  <c r="N30" i="1"/>
  <c r="G31" i="1"/>
  <c r="G55" i="1" s="1"/>
  <c r="G57" i="1" s="1"/>
  <c r="G58" i="1" s="1"/>
  <c r="C57" i="1"/>
  <c r="K31" i="1"/>
  <c r="W29" i="1"/>
  <c r="S31" i="1"/>
  <c r="S55" i="1" s="1"/>
  <c r="O31" i="1" l="1"/>
  <c r="O55" i="1" s="1"/>
  <c r="O57" i="1" s="1"/>
  <c r="L59" i="1"/>
  <c r="J58" i="1"/>
  <c r="R29" i="1"/>
  <c r="R30" i="1"/>
  <c r="V30" i="1" s="1"/>
  <c r="N31" i="1"/>
  <c r="V29" i="1"/>
  <c r="V21" i="1"/>
  <c r="F58" i="1"/>
  <c r="H59" i="1"/>
  <c r="S57" i="1"/>
  <c r="S58" i="1" s="1"/>
  <c r="K55" i="1"/>
  <c r="B89" i="1"/>
  <c r="B83" i="1"/>
  <c r="C58" i="1"/>
  <c r="O58" i="1" l="1"/>
  <c r="W31" i="1"/>
  <c r="R31" i="1"/>
  <c r="V31" i="1" s="1"/>
  <c r="N57" i="1"/>
  <c r="N55" i="1"/>
  <c r="K57" i="1"/>
  <c r="W57" i="1" s="1"/>
  <c r="C82" i="1" s="1"/>
  <c r="W55" i="1"/>
  <c r="R55" i="1" l="1"/>
  <c r="V55" i="1" s="1"/>
  <c r="R57" i="1"/>
  <c r="V57" i="1" s="1"/>
  <c r="W58" i="1"/>
  <c r="N58" i="1"/>
  <c r="P59" i="1"/>
  <c r="B93" i="1"/>
  <c r="K58" i="1"/>
  <c r="R58" i="1" l="1"/>
  <c r="T59" i="1"/>
  <c r="X59" i="1" s="1"/>
  <c r="C81" i="1" s="1"/>
  <c r="V58" i="1"/>
  <c r="B87" i="1" s="1"/>
  <c r="B88" i="1" l="1"/>
  <c r="B95" i="1" s="1"/>
  <c r="C83" i="1"/>
</calcChain>
</file>

<file path=xl/comments1.xml><?xml version="1.0" encoding="utf-8"?>
<comments xmlns="http://schemas.openxmlformats.org/spreadsheetml/2006/main">
  <authors>
    <author>Ramu Ramachandran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Ramu Ramachandran:</t>
        </r>
        <r>
          <rPr>
            <sz val="9"/>
            <color indexed="81"/>
            <rFont val="Tahoma"/>
            <family val="2"/>
          </rPr>
          <t xml:space="preserve">
Please enter "C" for cash, and "K" for in-
kind.</t>
        </r>
      </text>
    </comment>
  </commentList>
</comments>
</file>

<file path=xl/sharedStrings.xml><?xml version="1.0" encoding="utf-8"?>
<sst xmlns="http://schemas.openxmlformats.org/spreadsheetml/2006/main" count="127" uniqueCount="105">
  <si>
    <t>Year 1</t>
  </si>
  <si>
    <t>Year 2</t>
  </si>
  <si>
    <t>Year 3</t>
  </si>
  <si>
    <t>Year 4</t>
  </si>
  <si>
    <t>Year 5</t>
  </si>
  <si>
    <t>Composite</t>
  </si>
  <si>
    <t>Proposed Budget</t>
  </si>
  <si>
    <t>Support Requested</t>
  </si>
  <si>
    <t>Institution Match</t>
  </si>
  <si>
    <t>TOTAL</t>
  </si>
  <si>
    <t xml:space="preserve">Project Title: </t>
  </si>
  <si>
    <t>Post Docs</t>
  </si>
  <si>
    <t xml:space="preserve">PI: </t>
  </si>
  <si>
    <t xml:space="preserve">Agency: </t>
  </si>
  <si>
    <t>DROP</t>
  </si>
  <si>
    <t>Cash/Kind</t>
  </si>
  <si>
    <t>C. Facilities &amp; Admin.</t>
  </si>
  <si>
    <t>F&amp;A Waived</t>
  </si>
  <si>
    <t>F&amp;A on Match</t>
  </si>
  <si>
    <t>Out of State Fee Waiver</t>
  </si>
  <si>
    <t>F&amp;A Waiver Form:</t>
  </si>
  <si>
    <t>Total Amount Requested</t>
  </si>
  <si>
    <t>Amount of Waiver Requested</t>
  </si>
  <si>
    <t>Department Match</t>
  </si>
  <si>
    <t>College Match</t>
  </si>
  <si>
    <t>University Match</t>
  </si>
  <si>
    <t>Indirect on Match</t>
  </si>
  <si>
    <t>TOTAL PROJECT COST</t>
  </si>
  <si>
    <t>The numbers will be automatically calculated as you complete your budget on the previous worksheet.</t>
  </si>
  <si>
    <t>¬</t>
  </si>
  <si>
    <t>If this number is not zero, complete an F&amp;A waiver form!</t>
  </si>
  <si>
    <t>You can use the numbers below for completing the Routing Form and the F&amp;A Waiver form.</t>
  </si>
  <si>
    <t>F&amp;A rate for this program</t>
  </si>
  <si>
    <t>1.  Pink-shaded cells contain formulas. Do not edit/delete these.</t>
  </si>
  <si>
    <t>Faculty/Unclass./Post Doc</t>
  </si>
  <si>
    <t>Part-time/Temporary</t>
  </si>
  <si>
    <t>Professional staff</t>
  </si>
  <si>
    <t>A. Senior Personnel</t>
  </si>
  <si>
    <t>B. Other Personnel</t>
  </si>
  <si>
    <t>Graduate Students</t>
  </si>
  <si>
    <t>Undergraduate students</t>
  </si>
  <si>
    <t>Other</t>
  </si>
  <si>
    <t>Total salaries and wages (A+B)</t>
  </si>
  <si>
    <t>C. Fringe Benefits</t>
  </si>
  <si>
    <t>Subtotal A+B+C</t>
  </si>
  <si>
    <t>D. Permanent Equipment</t>
  </si>
  <si>
    <t>E. Travel</t>
  </si>
  <si>
    <t>Domestic</t>
  </si>
  <si>
    <t>Foreign</t>
  </si>
  <si>
    <t>Total Travel</t>
  </si>
  <si>
    <t>Stipends</t>
  </si>
  <si>
    <t>Travel</t>
  </si>
  <si>
    <t>Subsistence</t>
  </si>
  <si>
    <t>Other (justify fully)</t>
  </si>
  <si>
    <t>Total Participant Support</t>
  </si>
  <si>
    <t>F. Participant Support</t>
  </si>
  <si>
    <t>Materials and Supplies</t>
  </si>
  <si>
    <t>Publication/Dissemination</t>
  </si>
  <si>
    <t>Consultant Services</t>
  </si>
  <si>
    <t>Computer Services</t>
  </si>
  <si>
    <t>Subcontracts</t>
  </si>
  <si>
    <t>Total Other Direct Costs</t>
  </si>
  <si>
    <t>G. Other Direct Costs</t>
  </si>
  <si>
    <t>H. Total Direct Costs (A-G)</t>
  </si>
  <si>
    <t>No. of months project will be active in each year</t>
  </si>
  <si>
    <t>Other senior personnel (total)</t>
  </si>
  <si>
    <t>Total Senior Personnel</t>
  </si>
  <si>
    <t>a. Operating Services</t>
  </si>
  <si>
    <t>b. Lab/Instrument Fees</t>
  </si>
  <si>
    <t>Name 2</t>
  </si>
  <si>
    <t>Name 3</t>
  </si>
  <si>
    <t>Name 4</t>
  </si>
  <si>
    <t>Name 5</t>
  </si>
  <si>
    <t>Annual % increase in personnel salaries (4% recommended)</t>
  </si>
  <si>
    <t>3.  Make no entries in the grey-shaded cells.</t>
  </si>
  <si>
    <t>Due date:</t>
  </si>
  <si>
    <t>Senior Personnel (salary+fringe)</t>
  </si>
  <si>
    <t>Graduate student support</t>
  </si>
  <si>
    <t>Undergraduate student support</t>
  </si>
  <si>
    <t>Equipment</t>
  </si>
  <si>
    <t>Travel, supplies, and other costs</t>
  </si>
  <si>
    <t>In-State Tuition Fee</t>
  </si>
  <si>
    <t>c. In-state tuition</t>
  </si>
  <si>
    <t>d. Out-of-state tuition waiver</t>
  </si>
  <si>
    <t>Match</t>
  </si>
  <si>
    <t>RET Participants</t>
  </si>
  <si>
    <t>If paid through LA Tech</t>
  </si>
  <si>
    <t>8. COST SHARING INFORMATION</t>
  </si>
  <si>
    <t>F&amp;A Rate (State &amp; Private):</t>
  </si>
  <si>
    <t>of direct costs</t>
  </si>
  <si>
    <t>F&amp;A</t>
  </si>
  <si>
    <t>of salaries, wages, and fringe benefits</t>
  </si>
  <si>
    <t>2.  Please enter the appropriate F&amp;A rate in B70 IF it is different from the standard non-federal rate.</t>
  </si>
  <si>
    <t>F&amp;A not recovered (do not use as match):</t>
  </si>
  <si>
    <t>Current tuition &amp; fees can be found at http://finance.latech.edu/currentfees.php</t>
  </si>
  <si>
    <t>Tuition Waiver Match</t>
  </si>
  <si>
    <t>Rev. August 17, 2017</t>
  </si>
  <si>
    <t>Industry Match (ITRS)</t>
  </si>
  <si>
    <t>Sept. 10, 2019</t>
  </si>
  <si>
    <t>Prof X</t>
  </si>
  <si>
    <t>K</t>
  </si>
  <si>
    <t>C</t>
  </si>
  <si>
    <t>BoR-RCS One Year</t>
  </si>
  <si>
    <t>Research Proposal Budget Template (Board of Regents) 2019-20</t>
  </si>
  <si>
    <t>Fringe rates (2019-20):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</si>
</sst>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ymbol"/>
      <family val="1"/>
      <charset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5">
    <xf numFmtId="0" fontId="0" fillId="0" borderId="0" xfId="0"/>
    <xf numFmtId="42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0" fontId="7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2" fontId="2" fillId="0" borderId="0" xfId="1" applyNumberFormat="1" applyFont="1" applyBorder="1"/>
    <xf numFmtId="42" fontId="4" fillId="0" borderId="0" xfId="1" applyNumberFormat="1" applyFont="1" applyBorder="1"/>
    <xf numFmtId="42" fontId="2" fillId="0" borderId="1" xfId="1" applyNumberFormat="1" applyFont="1" applyBorder="1"/>
    <xf numFmtId="42" fontId="2" fillId="0" borderId="2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2" fontId="2" fillId="2" borderId="3" xfId="1" applyNumberFormat="1" applyFont="1" applyFill="1" applyBorder="1" applyAlignment="1">
      <alignment horizontal="center"/>
    </xf>
    <xf numFmtId="42" fontId="4" fillId="2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2" fontId="4" fillId="2" borderId="6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2" borderId="7" xfId="0" applyFont="1" applyFill="1" applyBorder="1"/>
    <xf numFmtId="0" fontId="9" fillId="2" borderId="8" xfId="0" applyFont="1" applyFill="1" applyBorder="1"/>
    <xf numFmtId="164" fontId="9" fillId="2" borderId="8" xfId="0" applyNumberFormat="1" applyFont="1" applyFill="1" applyBorder="1"/>
    <xf numFmtId="0" fontId="0" fillId="2" borderId="9" xfId="0" applyFill="1" applyBorder="1"/>
    <xf numFmtId="0" fontId="9" fillId="2" borderId="10" xfId="0" applyFont="1" applyFill="1" applyBorder="1"/>
    <xf numFmtId="0" fontId="9" fillId="2" borderId="11" xfId="0" applyFont="1" applyFill="1" applyBorder="1"/>
    <xf numFmtId="164" fontId="9" fillId="2" borderId="11" xfId="0" applyNumberFormat="1" applyFont="1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1" xfId="0" applyFill="1" applyBorder="1"/>
    <xf numFmtId="42" fontId="0" fillId="0" borderId="2" xfId="0" applyNumberForma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 applyAlignment="1">
      <alignment horizontal="left" indent="1"/>
    </xf>
    <xf numFmtId="0" fontId="3" fillId="0" borderId="22" xfId="0" applyFont="1" applyBorder="1" applyAlignment="1">
      <alignment horizontal="left" indent="2"/>
    </xf>
    <xf numFmtId="0" fontId="2" fillId="0" borderId="22" xfId="0" applyFont="1" applyBorder="1" applyAlignment="1">
      <alignment horizontal="left" indent="2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3" borderId="23" xfId="0" applyFont="1" applyFill="1" applyBorder="1"/>
    <xf numFmtId="0" fontId="7" fillId="3" borderId="24" xfId="0" applyFont="1" applyFill="1" applyBorder="1"/>
    <xf numFmtId="0" fontId="7" fillId="3" borderId="24" xfId="0" applyFont="1" applyFill="1" applyBorder="1" applyAlignment="1">
      <alignment horizontal="center"/>
    </xf>
    <xf numFmtId="0" fontId="6" fillId="3" borderId="24" xfId="0" applyFont="1" applyFill="1" applyBorder="1"/>
    <xf numFmtId="0" fontId="7" fillId="2" borderId="25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15" fontId="7" fillId="2" borderId="27" xfId="0" applyNumberFormat="1" applyFont="1" applyFill="1" applyBorder="1" applyAlignment="1">
      <alignment horizontal="right"/>
    </xf>
    <xf numFmtId="0" fontId="6" fillId="3" borderId="28" xfId="0" applyFont="1" applyFill="1" applyBorder="1"/>
    <xf numFmtId="0" fontId="7" fillId="2" borderId="29" xfId="0" applyFont="1" applyFill="1" applyBorder="1" applyAlignment="1">
      <alignment horizontal="right"/>
    </xf>
    <xf numFmtId="0" fontId="8" fillId="0" borderId="0" xfId="0" applyFont="1" applyFill="1"/>
    <xf numFmtId="42" fontId="2" fillId="4" borderId="1" xfId="1" applyNumberFormat="1" applyFont="1" applyFill="1" applyBorder="1"/>
    <xf numFmtId="42" fontId="2" fillId="4" borderId="2" xfId="1" applyNumberFormat="1" applyFont="1" applyFill="1" applyBorder="1"/>
    <xf numFmtId="42" fontId="2" fillId="5" borderId="1" xfId="1" applyNumberFormat="1" applyFont="1" applyFill="1" applyBorder="1"/>
    <xf numFmtId="42" fontId="2" fillId="5" borderId="2" xfId="1" applyNumberFormat="1" applyFont="1" applyFill="1" applyBorder="1"/>
    <xf numFmtId="0" fontId="6" fillId="0" borderId="0" xfId="0" applyFont="1" applyBorder="1" applyAlignment="1"/>
    <xf numFmtId="0" fontId="13" fillId="0" borderId="0" xfId="0" applyFont="1" applyFill="1" applyBorder="1" applyAlignment="1">
      <alignment horizontal="left"/>
    </xf>
    <xf numFmtId="10" fontId="12" fillId="6" borderId="0" xfId="0" applyNumberFormat="1" applyFont="1" applyFill="1"/>
    <xf numFmtId="0" fontId="5" fillId="0" borderId="0" xfId="0" applyFont="1"/>
    <xf numFmtId="0" fontId="14" fillId="0" borderId="0" xfId="0" applyFont="1"/>
    <xf numFmtId="42" fontId="2" fillId="0" borderId="1" xfId="1" applyNumberFormat="1" applyFont="1" applyFill="1" applyBorder="1"/>
    <xf numFmtId="0" fontId="1" fillId="0" borderId="0" xfId="0" applyFont="1"/>
    <xf numFmtId="44" fontId="0" fillId="0" borderId="0" xfId="0" applyNumberFormat="1"/>
    <xf numFmtId="165" fontId="1" fillId="0" borderId="0" xfId="1" applyNumberFormat="1" applyFont="1" applyFill="1"/>
    <xf numFmtId="165" fontId="0" fillId="0" borderId="0" xfId="0" applyNumberFormat="1" applyFill="1"/>
    <xf numFmtId="0" fontId="4" fillId="7" borderId="21" xfId="0" applyFont="1" applyFill="1" applyBorder="1"/>
    <xf numFmtId="0" fontId="2" fillId="2" borderId="18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8" xfId="0" applyFont="1" applyBorder="1"/>
    <xf numFmtId="42" fontId="4" fillId="5" borderId="15" xfId="1" applyNumberFormat="1" applyFont="1" applyFill="1" applyBorder="1"/>
    <xf numFmtId="0" fontId="3" fillId="7" borderId="39" xfId="0" applyFont="1" applyFill="1" applyBorder="1"/>
    <xf numFmtId="42" fontId="2" fillId="4" borderId="40" xfId="1" applyNumberFormat="1" applyFont="1" applyFill="1" applyBorder="1"/>
    <xf numFmtId="42" fontId="2" fillId="4" borderId="41" xfId="1" applyNumberFormat="1" applyFont="1" applyFill="1" applyBorder="1"/>
    <xf numFmtId="42" fontId="2" fillId="2" borderId="42" xfId="1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left" indent="1"/>
    </xf>
    <xf numFmtId="42" fontId="2" fillId="5" borderId="17" xfId="1" applyNumberFormat="1" applyFont="1" applyFill="1" applyBorder="1"/>
    <xf numFmtId="42" fontId="2" fillId="2" borderId="18" xfId="1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left" vertical="center"/>
    </xf>
    <xf numFmtId="42" fontId="2" fillId="4" borderId="47" xfId="1" applyNumberFormat="1" applyFont="1" applyFill="1" applyBorder="1"/>
    <xf numFmtId="42" fontId="2" fillId="4" borderId="48" xfId="1" applyNumberFormat="1" applyFont="1" applyFill="1" applyBorder="1"/>
    <xf numFmtId="42" fontId="2" fillId="2" borderId="35" xfId="1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left"/>
    </xf>
    <xf numFmtId="0" fontId="4" fillId="7" borderId="51" xfId="0" applyFont="1" applyFill="1" applyBorder="1" applyAlignment="1">
      <alignment horizontal="left"/>
    </xf>
    <xf numFmtId="42" fontId="2" fillId="5" borderId="16" xfId="1" applyNumberFormat="1" applyFont="1" applyFill="1" applyBorder="1"/>
    <xf numFmtId="0" fontId="4" fillId="0" borderId="21" xfId="0" applyFont="1" applyBorder="1" applyAlignment="1">
      <alignment horizontal="left"/>
    </xf>
    <xf numFmtId="0" fontId="4" fillId="5" borderId="52" xfId="0" applyFont="1" applyFill="1" applyBorder="1" applyAlignment="1">
      <alignment horizontal="left"/>
    </xf>
    <xf numFmtId="42" fontId="2" fillId="5" borderId="40" xfId="1" applyNumberFormat="1" applyFont="1" applyFill="1" applyBorder="1"/>
    <xf numFmtId="42" fontId="2" fillId="5" borderId="41" xfId="1" applyNumberFormat="1" applyFont="1" applyFill="1" applyBorder="1"/>
    <xf numFmtId="0" fontId="4" fillId="5" borderId="51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42" fontId="2" fillId="0" borderId="49" xfId="1" applyNumberFormat="1" applyFont="1" applyBorder="1"/>
    <xf numFmtId="42" fontId="2" fillId="0" borderId="50" xfId="1" applyNumberFormat="1" applyFont="1" applyBorder="1"/>
    <xf numFmtId="42" fontId="2" fillId="2" borderId="44" xfId="1" applyNumberFormat="1" applyFont="1" applyFill="1" applyBorder="1" applyAlignment="1">
      <alignment horizontal="center"/>
    </xf>
    <xf numFmtId="42" fontId="2" fillId="5" borderId="49" xfId="1" applyNumberFormat="1" applyFont="1" applyFill="1" applyBorder="1"/>
    <xf numFmtId="0" fontId="4" fillId="0" borderId="52" xfId="0" applyFont="1" applyBorder="1" applyAlignment="1">
      <alignment horizontal="left"/>
    </xf>
    <xf numFmtId="0" fontId="4" fillId="5" borderId="53" xfId="0" applyFont="1" applyFill="1" applyBorder="1" applyAlignment="1">
      <alignment horizontal="left" indent="1"/>
    </xf>
    <xf numFmtId="42" fontId="4" fillId="5" borderId="54" xfId="1" applyNumberFormat="1" applyFont="1" applyFill="1" applyBorder="1"/>
    <xf numFmtId="42" fontId="4" fillId="5" borderId="55" xfId="1" applyNumberFormat="1" applyFont="1" applyFill="1" applyBorder="1"/>
    <xf numFmtId="42" fontId="2" fillId="2" borderId="46" xfId="1" applyNumberFormat="1" applyFont="1" applyFill="1" applyBorder="1" applyAlignment="1">
      <alignment horizontal="center"/>
    </xf>
    <xf numFmtId="42" fontId="0" fillId="4" borderId="2" xfId="0" applyNumberFormat="1" applyFill="1" applyBorder="1"/>
    <xf numFmtId="0" fontId="0" fillId="0" borderId="56" xfId="0" applyBorder="1"/>
    <xf numFmtId="0" fontId="0" fillId="0" borderId="57" xfId="0" applyBorder="1"/>
    <xf numFmtId="42" fontId="0" fillId="4" borderId="58" xfId="0" applyNumberFormat="1" applyFill="1" applyBorder="1"/>
    <xf numFmtId="42" fontId="0" fillId="0" borderId="58" xfId="0" applyNumberFormat="1" applyBorder="1"/>
    <xf numFmtId="0" fontId="8" fillId="0" borderId="59" xfId="0" applyFont="1" applyBorder="1"/>
    <xf numFmtId="42" fontId="0" fillId="0" borderId="60" xfId="0" applyNumberFormat="1" applyBorder="1"/>
    <xf numFmtId="42" fontId="0" fillId="0" borderId="61" xfId="0" applyNumberFormat="1" applyBorder="1"/>
    <xf numFmtId="0" fontId="2" fillId="2" borderId="3" xfId="1" applyNumberFormat="1" applyFont="1" applyFill="1" applyBorder="1" applyAlignment="1">
      <alignment horizontal="center"/>
    </xf>
    <xf numFmtId="0" fontId="18" fillId="0" borderId="0" xfId="0" applyFont="1"/>
    <xf numFmtId="42" fontId="2" fillId="4" borderId="12" xfId="1" applyNumberFormat="1" applyFont="1" applyFill="1" applyBorder="1"/>
    <xf numFmtId="0" fontId="2" fillId="0" borderId="8" xfId="0" applyFont="1" applyBorder="1" applyAlignment="1">
      <alignment horizontal="center" vertical="center"/>
    </xf>
    <xf numFmtId="165" fontId="0" fillId="0" borderId="0" xfId="0" applyNumberFormat="1"/>
    <xf numFmtId="42" fontId="4" fillId="5" borderId="70" xfId="1" applyNumberFormat="1" applyFont="1" applyFill="1" applyBorder="1"/>
    <xf numFmtId="42" fontId="4" fillId="5" borderId="71" xfId="1" applyNumberFormat="1" applyFont="1" applyFill="1" applyBorder="1"/>
    <xf numFmtId="0" fontId="19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2" fontId="2" fillId="4" borderId="48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left" indent="1"/>
    </xf>
    <xf numFmtId="0" fontId="7" fillId="0" borderId="69" xfId="0" applyFont="1" applyBorder="1" applyAlignment="1">
      <alignment horizontal="left" indent="1"/>
    </xf>
    <xf numFmtId="0" fontId="7" fillId="0" borderId="32" xfId="0" applyFont="1" applyBorder="1" applyAlignment="1">
      <alignment horizontal="left" indent="1"/>
    </xf>
    <xf numFmtId="0" fontId="7" fillId="0" borderId="26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0" fontId="7" fillId="0" borderId="33" xfId="0" applyFont="1" applyBorder="1" applyAlignment="1">
      <alignment horizontal="left" wrapText="1" indent="1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5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37" xfId="2" applyFont="1" applyBorder="1" applyAlignment="1">
      <alignment horizontal="center" vertical="center"/>
    </xf>
    <xf numFmtId="9" fontId="2" fillId="0" borderId="8" xfId="2" applyFont="1" applyBorder="1" applyAlignment="1">
      <alignment horizontal="center" vertical="center"/>
    </xf>
    <xf numFmtId="9" fontId="2" fillId="0" borderId="9" xfId="2" applyFont="1" applyBorder="1" applyAlignment="1">
      <alignment horizontal="center" vertical="center"/>
    </xf>
    <xf numFmtId="9" fontId="2" fillId="0" borderId="64" xfId="2" applyFont="1" applyBorder="1" applyAlignment="1">
      <alignment horizontal="center" vertical="center"/>
    </xf>
    <xf numFmtId="9" fontId="2" fillId="0" borderId="65" xfId="2" applyFont="1" applyBorder="1" applyAlignment="1">
      <alignment horizontal="center" vertical="center"/>
    </xf>
    <xf numFmtId="9" fontId="2" fillId="0" borderId="63" xfId="2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abSelected="1" topLeftCell="A52" zoomScaleNormal="100" workbookViewId="0">
      <selection activeCell="B67" sqref="B67"/>
    </sheetView>
  </sheetViews>
  <sheetFormatPr defaultRowHeight="12.5" x14ac:dyDescent="0.25"/>
  <cols>
    <col min="1" max="1" width="29.1796875" customWidth="1"/>
    <col min="2" max="2" width="9.54296875" customWidth="1"/>
    <col min="3" max="3" width="9.453125" customWidth="1"/>
    <col min="4" max="4" width="12.1796875" customWidth="1"/>
    <col min="5" max="5" width="5.81640625" style="17" customWidth="1"/>
    <col min="6" max="6" width="10.1796875" customWidth="1"/>
    <col min="7" max="7" width="9.81640625" customWidth="1"/>
    <col min="8" max="8" width="10.81640625" customWidth="1"/>
    <col min="9" max="9" width="5.453125" style="17" customWidth="1"/>
    <col min="10" max="12" width="11" customWidth="1"/>
    <col min="13" max="13" width="5.453125" style="17" customWidth="1"/>
    <col min="14" max="16" width="11.54296875" customWidth="1"/>
    <col min="17" max="17" width="5.453125" style="17" customWidth="1"/>
    <col min="18" max="20" width="12.453125" customWidth="1"/>
    <col min="21" max="21" width="5.54296875" style="17" customWidth="1"/>
    <col min="22" max="24" width="11.54296875" customWidth="1"/>
    <col min="25" max="25" width="5.453125" style="26" customWidth="1"/>
    <col min="26" max="26" width="9.453125" customWidth="1"/>
    <col min="27" max="27" width="12.453125" bestFit="1" customWidth="1"/>
  </cols>
  <sheetData>
    <row r="1" spans="1:26" ht="18" x14ac:dyDescent="0.4">
      <c r="A1" s="126" t="s">
        <v>103</v>
      </c>
    </row>
    <row r="2" spans="1:26" ht="13" thickBot="1" x14ac:dyDescent="0.3">
      <c r="A2" s="66" t="s">
        <v>96</v>
      </c>
    </row>
    <row r="3" spans="1:26" s="2" customFormat="1" ht="20.25" customHeight="1" thickTop="1" x14ac:dyDescent="0.35">
      <c r="A3" s="53" t="s">
        <v>13</v>
      </c>
      <c r="B3" s="155" t="s">
        <v>102</v>
      </c>
      <c r="C3" s="155"/>
      <c r="D3" s="155"/>
      <c r="E3" s="155"/>
      <c r="F3" s="54" t="s">
        <v>12</v>
      </c>
      <c r="G3" s="5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147"/>
      <c r="Y3" s="22"/>
      <c r="Z3" s="4"/>
    </row>
    <row r="4" spans="1:26" s="2" customFormat="1" ht="15.5" x14ac:dyDescent="0.35">
      <c r="A4" s="55" t="s">
        <v>75</v>
      </c>
      <c r="B4" s="153" t="s">
        <v>98</v>
      </c>
      <c r="C4" s="153"/>
      <c r="D4" s="154"/>
      <c r="E4" s="154"/>
      <c r="F4" s="49"/>
      <c r="G4" s="50"/>
      <c r="H4" s="50"/>
      <c r="I4" s="51"/>
      <c r="J4" s="50"/>
      <c r="K4" s="50"/>
      <c r="L4" s="52"/>
      <c r="M4" s="51"/>
      <c r="N4" s="52"/>
      <c r="O4" s="52"/>
      <c r="P4" s="52"/>
      <c r="Q4" s="51"/>
      <c r="R4" s="52"/>
      <c r="S4" s="52"/>
      <c r="T4" s="52"/>
      <c r="U4" s="51"/>
      <c r="V4" s="52"/>
      <c r="W4" s="52"/>
      <c r="X4" s="56"/>
      <c r="Y4" s="22"/>
    </row>
    <row r="5" spans="1:26" s="2" customFormat="1" ht="16" thickBot="1" x14ac:dyDescent="0.4">
      <c r="A5" s="57" t="s">
        <v>10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3"/>
      <c r="X5" s="144"/>
      <c r="Y5" s="23"/>
      <c r="Z5" s="9"/>
    </row>
    <row r="6" spans="1:26" s="2" customFormat="1" ht="16" thickTop="1" x14ac:dyDescent="0.35">
      <c r="A6" s="64" t="s">
        <v>33</v>
      </c>
      <c r="B6" s="63"/>
      <c r="C6" s="63"/>
      <c r="D6" s="63"/>
      <c r="E6" s="13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3"/>
      <c r="Z6" s="9"/>
    </row>
    <row r="7" spans="1:26" s="2" customFormat="1" ht="15.5" x14ac:dyDescent="0.35">
      <c r="A7" s="64" t="s">
        <v>92</v>
      </c>
      <c r="B7" s="63"/>
      <c r="C7" s="63"/>
      <c r="D7" s="63"/>
      <c r="E7" s="13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23"/>
      <c r="Z7" s="9"/>
    </row>
    <row r="8" spans="1:26" s="2" customFormat="1" ht="15.5" x14ac:dyDescent="0.35">
      <c r="A8" s="64" t="s">
        <v>74</v>
      </c>
      <c r="B8" s="63"/>
      <c r="C8" s="63"/>
      <c r="D8" s="63"/>
      <c r="E8" s="13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23"/>
      <c r="Z8" s="9"/>
    </row>
    <row r="9" spans="1:26" s="2" customFormat="1" ht="16" thickBot="1" x14ac:dyDescent="0.4">
      <c r="A9" s="48"/>
      <c r="B9" s="9"/>
      <c r="C9" s="9"/>
      <c r="D9" s="9"/>
      <c r="E9" s="13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23"/>
      <c r="Z9" s="9"/>
    </row>
    <row r="10" spans="1:26" ht="13.5" thickTop="1" x14ac:dyDescent="0.3">
      <c r="A10" s="42"/>
      <c r="B10" s="151" t="s">
        <v>0</v>
      </c>
      <c r="C10" s="150"/>
      <c r="D10" s="152"/>
      <c r="E10" s="20"/>
      <c r="F10" s="151" t="s">
        <v>1</v>
      </c>
      <c r="G10" s="150"/>
      <c r="H10" s="152"/>
      <c r="I10" s="20"/>
      <c r="J10" s="151" t="s">
        <v>2</v>
      </c>
      <c r="K10" s="150"/>
      <c r="L10" s="152"/>
      <c r="M10" s="20"/>
      <c r="N10" s="148" t="s">
        <v>3</v>
      </c>
      <c r="O10" s="149"/>
      <c r="P10" s="150"/>
      <c r="Q10" s="20"/>
      <c r="R10" s="148" t="s">
        <v>4</v>
      </c>
      <c r="S10" s="149"/>
      <c r="T10" s="150"/>
      <c r="U10" s="20"/>
      <c r="V10" s="151" t="s">
        <v>5</v>
      </c>
      <c r="W10" s="150"/>
      <c r="X10" s="152"/>
      <c r="Y10" s="24"/>
      <c r="Z10" s="10"/>
    </row>
    <row r="11" spans="1:26" s="78" customFormat="1" ht="26.5" thickBot="1" x14ac:dyDescent="0.3">
      <c r="A11" s="74" t="s">
        <v>64</v>
      </c>
      <c r="B11" s="139">
        <v>12</v>
      </c>
      <c r="C11" s="140"/>
      <c r="D11" s="141"/>
      <c r="E11" s="75"/>
      <c r="F11" s="139">
        <v>12</v>
      </c>
      <c r="G11" s="140"/>
      <c r="H11" s="141"/>
      <c r="I11" s="75"/>
      <c r="J11" s="139">
        <v>12</v>
      </c>
      <c r="K11" s="140"/>
      <c r="L11" s="141"/>
      <c r="M11" s="75"/>
      <c r="N11" s="139">
        <v>0</v>
      </c>
      <c r="O11" s="140"/>
      <c r="P11" s="141"/>
      <c r="Q11" s="75"/>
      <c r="R11" s="139">
        <v>0</v>
      </c>
      <c r="S11" s="140"/>
      <c r="T11" s="141"/>
      <c r="U11" s="75"/>
      <c r="V11" s="139">
        <f>SUM(B11,F11,J11,N11,R11)</f>
        <v>36</v>
      </c>
      <c r="W11" s="140"/>
      <c r="X11" s="141"/>
      <c r="Y11" s="76"/>
      <c r="Z11" s="77"/>
    </row>
    <row r="12" spans="1:26" s="78" customFormat="1" ht="26.5" thickBot="1" x14ac:dyDescent="0.3">
      <c r="A12" s="88" t="s">
        <v>73</v>
      </c>
      <c r="B12" s="156">
        <v>0</v>
      </c>
      <c r="C12" s="157"/>
      <c r="D12" s="158"/>
      <c r="E12" s="89" t="s">
        <v>84</v>
      </c>
      <c r="F12" s="159">
        <v>0</v>
      </c>
      <c r="G12" s="160"/>
      <c r="H12" s="161"/>
      <c r="I12" s="89"/>
      <c r="J12" s="159">
        <v>0</v>
      </c>
      <c r="K12" s="160"/>
      <c r="L12" s="161"/>
      <c r="M12" s="89"/>
      <c r="N12" s="162">
        <v>0.04</v>
      </c>
      <c r="O12" s="163"/>
      <c r="P12" s="164"/>
      <c r="Q12" s="89"/>
      <c r="R12" s="162">
        <v>0.04</v>
      </c>
      <c r="S12" s="163"/>
      <c r="T12" s="164"/>
      <c r="U12" s="89"/>
      <c r="V12" s="90"/>
      <c r="W12" s="128"/>
      <c r="X12" s="91"/>
      <c r="Y12" s="92"/>
      <c r="Z12" s="77"/>
    </row>
    <row r="13" spans="1:26" ht="26.5" thickBot="1" x14ac:dyDescent="0.35">
      <c r="A13" s="43" t="s">
        <v>6</v>
      </c>
      <c r="B13" s="96" t="s">
        <v>7</v>
      </c>
      <c r="C13" s="97" t="s">
        <v>8</v>
      </c>
      <c r="D13" s="97" t="s">
        <v>97</v>
      </c>
      <c r="E13" s="98" t="s">
        <v>15</v>
      </c>
      <c r="F13" s="96" t="s">
        <v>7</v>
      </c>
      <c r="G13" s="97" t="s">
        <v>8</v>
      </c>
      <c r="H13" s="97" t="s">
        <v>97</v>
      </c>
      <c r="I13" s="98" t="s">
        <v>15</v>
      </c>
      <c r="J13" s="96" t="s">
        <v>7</v>
      </c>
      <c r="K13" s="97" t="s">
        <v>8</v>
      </c>
      <c r="L13" s="97" t="s">
        <v>97</v>
      </c>
      <c r="M13" s="98" t="s">
        <v>15</v>
      </c>
      <c r="N13" s="96" t="s">
        <v>7</v>
      </c>
      <c r="O13" s="97" t="s">
        <v>8</v>
      </c>
      <c r="P13" s="97" t="s">
        <v>97</v>
      </c>
      <c r="Q13" s="98" t="s">
        <v>15</v>
      </c>
      <c r="R13" s="96" t="s">
        <v>7</v>
      </c>
      <c r="S13" s="97" t="s">
        <v>8</v>
      </c>
      <c r="T13" s="97" t="s">
        <v>97</v>
      </c>
      <c r="U13" s="98" t="s">
        <v>15</v>
      </c>
      <c r="V13" s="96" t="s">
        <v>7</v>
      </c>
      <c r="W13" s="97" t="s">
        <v>8</v>
      </c>
      <c r="X13" s="97" t="s">
        <v>97</v>
      </c>
      <c r="Y13" s="98" t="s">
        <v>15</v>
      </c>
      <c r="Z13" s="11"/>
    </row>
    <row r="14" spans="1:26" ht="13" x14ac:dyDescent="0.3">
      <c r="A14" s="73" t="s">
        <v>37</v>
      </c>
      <c r="B14" s="93"/>
      <c r="C14" s="94"/>
      <c r="D14" s="94"/>
      <c r="E14" s="135"/>
      <c r="F14" s="93"/>
      <c r="G14" s="94"/>
      <c r="H14" s="94"/>
      <c r="I14" s="94"/>
      <c r="J14" s="93"/>
      <c r="K14" s="94"/>
      <c r="L14" s="94"/>
      <c r="M14" s="94"/>
      <c r="N14" s="93"/>
      <c r="O14" s="94"/>
      <c r="P14" s="94"/>
      <c r="Q14" s="94"/>
      <c r="R14" s="93"/>
      <c r="S14" s="94"/>
      <c r="T14" s="94"/>
      <c r="U14" s="94"/>
      <c r="V14" s="93"/>
      <c r="W14" s="127"/>
      <c r="X14" s="94"/>
      <c r="Y14" s="94"/>
      <c r="Z14" s="12"/>
    </row>
    <row r="15" spans="1:26" ht="13" x14ac:dyDescent="0.3">
      <c r="A15" s="45" t="s">
        <v>99</v>
      </c>
      <c r="B15" s="14">
        <v>0</v>
      </c>
      <c r="C15" s="15">
        <f>B15*1</f>
        <v>0</v>
      </c>
      <c r="D15" s="15">
        <v>0</v>
      </c>
      <c r="E15" s="18" t="s">
        <v>100</v>
      </c>
      <c r="F15" s="14">
        <f>ROUND(B15*(F$11/12)*(1+F$12),0)</f>
        <v>0</v>
      </c>
      <c r="G15" s="15">
        <f>ROUND(C15*(F$11/12)*(1+F$12),0)</f>
        <v>0</v>
      </c>
      <c r="H15" s="15">
        <v>0</v>
      </c>
      <c r="I15" s="125" t="str">
        <f t="shared" ref="I15:I20" si="0">IF(F$11&gt;0,E15,0)</f>
        <v>K</v>
      </c>
      <c r="J15" s="14">
        <f>ROUND(F15*(J$11/12)*(1+J$12),0)</f>
        <v>0</v>
      </c>
      <c r="K15" s="15">
        <f>ROUND(G15*(J$11/12)*(1+J$12),0)</f>
        <v>0</v>
      </c>
      <c r="L15" s="15">
        <v>0</v>
      </c>
      <c r="M15" s="125" t="str">
        <f t="shared" ref="M15:M20" si="1">IF(J$11&gt;0,I15,0)</f>
        <v>K</v>
      </c>
      <c r="N15" s="14">
        <f>ROUND(J15*(N$11/12)*(1+N$12),0)</f>
        <v>0</v>
      </c>
      <c r="O15" s="15">
        <f>ROUND(K15*(N$11/12)*(1+N$12),0)</f>
        <v>0</v>
      </c>
      <c r="P15" s="15">
        <v>0</v>
      </c>
      <c r="Q15" s="125">
        <f t="shared" ref="Q15:Q20" si="2">IF(N$11&gt;0,M15,0)</f>
        <v>0</v>
      </c>
      <c r="R15" s="14">
        <f>ROUND(N15*(R$11/12)*(1+R$12),0)</f>
        <v>0</v>
      </c>
      <c r="S15" s="15">
        <f>ROUND(O15*(R$11/12)*(1+R$12),0)</f>
        <v>0</v>
      </c>
      <c r="T15" s="15">
        <v>0</v>
      </c>
      <c r="U15" s="125">
        <f t="shared" ref="U15:U20" si="3">IF(R$11&gt;0,Q15,0)</f>
        <v>0</v>
      </c>
      <c r="V15" s="61">
        <f t="shared" ref="V15:V21" si="4">SUM(B15,F15,J15,N15,R15)</f>
        <v>0</v>
      </c>
      <c r="W15" s="61">
        <f t="shared" ref="W15:W21" si="5">SUM(C15,G15,K15,O15,S15)</f>
        <v>0</v>
      </c>
      <c r="X15" s="61">
        <f t="shared" ref="X15:X21" si="6">SUM(D15,H15,L15,P15,T15)</f>
        <v>0</v>
      </c>
      <c r="Y15" s="18" t="str">
        <f t="shared" ref="Y15:Y58" si="7">E15</f>
        <v>K</v>
      </c>
      <c r="Z15" s="12"/>
    </row>
    <row r="16" spans="1:26" ht="13" x14ac:dyDescent="0.3">
      <c r="A16" s="45" t="s">
        <v>69</v>
      </c>
      <c r="B16" s="14">
        <v>0</v>
      </c>
      <c r="C16" s="15">
        <v>0</v>
      </c>
      <c r="D16" s="15">
        <v>0</v>
      </c>
      <c r="E16" s="18"/>
      <c r="F16" s="14">
        <f t="shared" ref="F16:F20" si="8">ROUND(B16*(F$11/12)*(1+F$12),0)</f>
        <v>0</v>
      </c>
      <c r="G16" s="15">
        <f t="shared" ref="G16:G20" si="9">ROUND(C16*(F$11/12)*(1+F$12),0)</f>
        <v>0</v>
      </c>
      <c r="H16" s="15">
        <v>0</v>
      </c>
      <c r="I16" s="125">
        <f t="shared" si="0"/>
        <v>0</v>
      </c>
      <c r="J16" s="14">
        <f t="shared" ref="J16:J20" si="10">ROUND(F16*(J$11/12)*(1+J$12),0)</f>
        <v>0</v>
      </c>
      <c r="K16" s="15">
        <f t="shared" ref="K16:K20" si="11">ROUND(G16*(J$11/12)*(1+J$12),0)</f>
        <v>0</v>
      </c>
      <c r="L16" s="15">
        <v>0</v>
      </c>
      <c r="M16" s="125">
        <f t="shared" si="1"/>
        <v>0</v>
      </c>
      <c r="N16" s="14">
        <f t="shared" ref="N16:N20" si="12">ROUND(J16*(N$11/12)*(1+N$12),0)</f>
        <v>0</v>
      </c>
      <c r="O16" s="15">
        <f t="shared" ref="O16:O20" si="13">ROUND(K16*(N$11/12)*(1+N$12),0)</f>
        <v>0</v>
      </c>
      <c r="P16" s="15">
        <v>0</v>
      </c>
      <c r="Q16" s="125">
        <f t="shared" si="2"/>
        <v>0</v>
      </c>
      <c r="R16" s="14">
        <f t="shared" ref="R16:R20" si="14">ROUND(N16*(R$11/12)*(1+R$12),0)</f>
        <v>0</v>
      </c>
      <c r="S16" s="15">
        <f t="shared" ref="S16:S20" si="15">ROUND(O16*(R$11/12)*(1+R$12),0)</f>
        <v>0</v>
      </c>
      <c r="T16" s="15">
        <v>0</v>
      </c>
      <c r="U16" s="125">
        <f t="shared" si="3"/>
        <v>0</v>
      </c>
      <c r="V16" s="61">
        <f t="shared" si="4"/>
        <v>0</v>
      </c>
      <c r="W16" s="61">
        <f t="shared" si="5"/>
        <v>0</v>
      </c>
      <c r="X16" s="61">
        <f t="shared" si="6"/>
        <v>0</v>
      </c>
      <c r="Y16" s="18">
        <f t="shared" si="7"/>
        <v>0</v>
      </c>
      <c r="Z16" s="12"/>
    </row>
    <row r="17" spans="1:26" ht="13" x14ac:dyDescent="0.3">
      <c r="A17" s="45" t="s">
        <v>70</v>
      </c>
      <c r="B17" s="68">
        <v>0</v>
      </c>
      <c r="C17" s="15">
        <v>0</v>
      </c>
      <c r="D17" s="15">
        <v>0</v>
      </c>
      <c r="E17" s="18"/>
      <c r="F17" s="14">
        <f t="shared" si="8"/>
        <v>0</v>
      </c>
      <c r="G17" s="15">
        <f t="shared" si="9"/>
        <v>0</v>
      </c>
      <c r="H17" s="15">
        <v>0</v>
      </c>
      <c r="I17" s="125">
        <f t="shared" si="0"/>
        <v>0</v>
      </c>
      <c r="J17" s="14">
        <f t="shared" si="10"/>
        <v>0</v>
      </c>
      <c r="K17" s="15">
        <f t="shared" si="11"/>
        <v>0</v>
      </c>
      <c r="L17" s="15">
        <v>0</v>
      </c>
      <c r="M17" s="125">
        <f t="shared" si="1"/>
        <v>0</v>
      </c>
      <c r="N17" s="14">
        <f t="shared" si="12"/>
        <v>0</v>
      </c>
      <c r="O17" s="15">
        <f t="shared" si="13"/>
        <v>0</v>
      </c>
      <c r="P17" s="15">
        <v>0</v>
      </c>
      <c r="Q17" s="125">
        <f t="shared" si="2"/>
        <v>0</v>
      </c>
      <c r="R17" s="14">
        <f t="shared" si="14"/>
        <v>0</v>
      </c>
      <c r="S17" s="15">
        <f t="shared" si="15"/>
        <v>0</v>
      </c>
      <c r="T17" s="15">
        <v>0</v>
      </c>
      <c r="U17" s="125">
        <f t="shared" si="3"/>
        <v>0</v>
      </c>
      <c r="V17" s="61">
        <f t="shared" si="4"/>
        <v>0</v>
      </c>
      <c r="W17" s="61">
        <f t="shared" si="5"/>
        <v>0</v>
      </c>
      <c r="X17" s="61">
        <f t="shared" si="6"/>
        <v>0</v>
      </c>
      <c r="Y17" s="125">
        <f t="shared" si="7"/>
        <v>0</v>
      </c>
      <c r="Z17" s="12"/>
    </row>
    <row r="18" spans="1:26" ht="13" x14ac:dyDescent="0.3">
      <c r="A18" s="45" t="s">
        <v>71</v>
      </c>
      <c r="B18" s="68">
        <v>0</v>
      </c>
      <c r="C18" s="15">
        <v>0</v>
      </c>
      <c r="D18" s="15">
        <v>0</v>
      </c>
      <c r="E18" s="18"/>
      <c r="F18" s="14">
        <f t="shared" si="8"/>
        <v>0</v>
      </c>
      <c r="G18" s="15">
        <f t="shared" si="9"/>
        <v>0</v>
      </c>
      <c r="H18" s="15">
        <v>0</v>
      </c>
      <c r="I18" s="125">
        <f>IF(F$11&gt;0,E18,0)</f>
        <v>0</v>
      </c>
      <c r="J18" s="14">
        <f t="shared" si="10"/>
        <v>0</v>
      </c>
      <c r="K18" s="15">
        <f t="shared" si="11"/>
        <v>0</v>
      </c>
      <c r="L18" s="15">
        <v>0</v>
      </c>
      <c r="M18" s="125">
        <f t="shared" si="1"/>
        <v>0</v>
      </c>
      <c r="N18" s="14">
        <f t="shared" si="12"/>
        <v>0</v>
      </c>
      <c r="O18" s="15">
        <f t="shared" si="13"/>
        <v>0</v>
      </c>
      <c r="P18" s="15">
        <v>0</v>
      </c>
      <c r="Q18" s="125">
        <f t="shared" si="2"/>
        <v>0</v>
      </c>
      <c r="R18" s="14">
        <f t="shared" si="14"/>
        <v>0</v>
      </c>
      <c r="S18" s="15">
        <f t="shared" si="15"/>
        <v>0</v>
      </c>
      <c r="T18" s="15">
        <v>0</v>
      </c>
      <c r="U18" s="125">
        <f t="shared" si="3"/>
        <v>0</v>
      </c>
      <c r="V18" s="61">
        <f t="shared" si="4"/>
        <v>0</v>
      </c>
      <c r="W18" s="61">
        <f t="shared" si="5"/>
        <v>0</v>
      </c>
      <c r="X18" s="61">
        <f t="shared" si="6"/>
        <v>0</v>
      </c>
      <c r="Y18" s="125">
        <f t="shared" si="7"/>
        <v>0</v>
      </c>
      <c r="Z18" s="12"/>
    </row>
    <row r="19" spans="1:26" ht="13" x14ac:dyDescent="0.3">
      <c r="A19" s="45" t="s">
        <v>72</v>
      </c>
      <c r="B19" s="14">
        <v>0</v>
      </c>
      <c r="C19" s="15">
        <v>0</v>
      </c>
      <c r="D19" s="15">
        <v>0</v>
      </c>
      <c r="E19" s="18"/>
      <c r="F19" s="14">
        <f t="shared" si="8"/>
        <v>0</v>
      </c>
      <c r="G19" s="15">
        <f t="shared" si="9"/>
        <v>0</v>
      </c>
      <c r="H19" s="15">
        <v>0</v>
      </c>
      <c r="I19" s="125">
        <f t="shared" si="0"/>
        <v>0</v>
      </c>
      <c r="J19" s="14">
        <f t="shared" si="10"/>
        <v>0</v>
      </c>
      <c r="K19" s="15">
        <f t="shared" si="11"/>
        <v>0</v>
      </c>
      <c r="L19" s="15">
        <v>0</v>
      </c>
      <c r="M19" s="125">
        <f t="shared" si="1"/>
        <v>0</v>
      </c>
      <c r="N19" s="14">
        <f t="shared" si="12"/>
        <v>0</v>
      </c>
      <c r="O19" s="15">
        <f t="shared" si="13"/>
        <v>0</v>
      </c>
      <c r="P19" s="15">
        <v>0</v>
      </c>
      <c r="Q19" s="125">
        <f t="shared" si="2"/>
        <v>0</v>
      </c>
      <c r="R19" s="14">
        <f t="shared" si="14"/>
        <v>0</v>
      </c>
      <c r="S19" s="15">
        <f t="shared" si="15"/>
        <v>0</v>
      </c>
      <c r="T19" s="15">
        <v>0</v>
      </c>
      <c r="U19" s="125">
        <f t="shared" si="3"/>
        <v>0</v>
      </c>
      <c r="V19" s="61">
        <f t="shared" si="4"/>
        <v>0</v>
      </c>
      <c r="W19" s="61">
        <f t="shared" si="5"/>
        <v>0</v>
      </c>
      <c r="X19" s="61">
        <f t="shared" si="6"/>
        <v>0</v>
      </c>
      <c r="Y19" s="125">
        <f t="shared" si="7"/>
        <v>0</v>
      </c>
      <c r="Z19" s="12"/>
    </row>
    <row r="20" spans="1:26" ht="13" x14ac:dyDescent="0.3">
      <c r="A20" s="45" t="s">
        <v>65</v>
      </c>
      <c r="B20" s="14">
        <v>0</v>
      </c>
      <c r="C20" s="15">
        <v>0</v>
      </c>
      <c r="D20" s="15">
        <v>0</v>
      </c>
      <c r="E20" s="18"/>
      <c r="F20" s="14">
        <f t="shared" si="8"/>
        <v>0</v>
      </c>
      <c r="G20" s="15">
        <f t="shared" si="9"/>
        <v>0</v>
      </c>
      <c r="H20" s="15">
        <v>0</v>
      </c>
      <c r="I20" s="125">
        <f t="shared" si="0"/>
        <v>0</v>
      </c>
      <c r="J20" s="14">
        <f t="shared" si="10"/>
        <v>0</v>
      </c>
      <c r="K20" s="15">
        <f t="shared" si="11"/>
        <v>0</v>
      </c>
      <c r="L20" s="15">
        <v>0</v>
      </c>
      <c r="M20" s="125">
        <f t="shared" si="1"/>
        <v>0</v>
      </c>
      <c r="N20" s="14">
        <f t="shared" si="12"/>
        <v>0</v>
      </c>
      <c r="O20" s="15">
        <f t="shared" si="13"/>
        <v>0</v>
      </c>
      <c r="P20" s="15">
        <v>0</v>
      </c>
      <c r="Q20" s="125">
        <f t="shared" si="2"/>
        <v>0</v>
      </c>
      <c r="R20" s="14">
        <f t="shared" si="14"/>
        <v>0</v>
      </c>
      <c r="S20" s="15">
        <f t="shared" si="15"/>
        <v>0</v>
      </c>
      <c r="T20" s="15">
        <v>0</v>
      </c>
      <c r="U20" s="125">
        <f t="shared" si="3"/>
        <v>0</v>
      </c>
      <c r="V20" s="61">
        <f t="shared" si="4"/>
        <v>0</v>
      </c>
      <c r="W20" s="61">
        <f t="shared" si="5"/>
        <v>0</v>
      </c>
      <c r="X20" s="61">
        <f t="shared" si="6"/>
        <v>0</v>
      </c>
      <c r="Y20" s="125">
        <f t="shared" si="7"/>
        <v>0</v>
      </c>
      <c r="Z20" s="12"/>
    </row>
    <row r="21" spans="1:26" ht="12" customHeight="1" thickBot="1" x14ac:dyDescent="0.35">
      <c r="A21" s="100" t="s">
        <v>66</v>
      </c>
      <c r="B21" s="86">
        <f>ROUND(SUM(B15:B20),0)</f>
        <v>0</v>
      </c>
      <c r="C21" s="86">
        <f>ROUND(SUM(C15:C20),0)</f>
        <v>0</v>
      </c>
      <c r="D21" s="86">
        <f>ROUND(SUM(D15:D20),0)</f>
        <v>0</v>
      </c>
      <c r="E21" s="87"/>
      <c r="F21" s="86">
        <f>ROUND(SUM(F15:F20),0)</f>
        <v>0</v>
      </c>
      <c r="G21" s="86">
        <f>ROUND(SUM(G15:G20),0)</f>
        <v>0</v>
      </c>
      <c r="H21" s="86">
        <f>ROUND(SUM(H15:H20),0)</f>
        <v>0</v>
      </c>
      <c r="I21" s="87"/>
      <c r="J21" s="86">
        <f>ROUND(SUM(J15:J20),0)</f>
        <v>0</v>
      </c>
      <c r="K21" s="86">
        <f>ROUND(SUM(K15:K20),0)</f>
        <v>0</v>
      </c>
      <c r="L21" s="86">
        <f>ROUND(SUM(L15:L20),0)</f>
        <v>0</v>
      </c>
      <c r="M21" s="87"/>
      <c r="N21" s="86">
        <f>ROUND(SUM(N15:N20),0)</f>
        <v>0</v>
      </c>
      <c r="O21" s="86">
        <f>ROUND(SUM(O15:O20),0)</f>
        <v>0</v>
      </c>
      <c r="P21" s="86">
        <f>ROUND(SUM(P15:P20),0)</f>
        <v>0</v>
      </c>
      <c r="Q21" s="87"/>
      <c r="R21" s="86">
        <f>ROUND(SUM(R15:R20),0)</f>
        <v>0</v>
      </c>
      <c r="S21" s="86">
        <f>ROUND(SUM(S15:S20),0)</f>
        <v>0</v>
      </c>
      <c r="T21" s="86">
        <f>ROUND(SUM(T15:T20),0)</f>
        <v>0</v>
      </c>
      <c r="U21" s="87"/>
      <c r="V21" s="101">
        <f t="shared" si="4"/>
        <v>0</v>
      </c>
      <c r="W21" s="101">
        <f t="shared" si="5"/>
        <v>0</v>
      </c>
      <c r="X21" s="101">
        <f t="shared" si="6"/>
        <v>0</v>
      </c>
      <c r="Y21" s="125">
        <f t="shared" si="7"/>
        <v>0</v>
      </c>
      <c r="Z21" s="12"/>
    </row>
    <row r="22" spans="1:26" ht="13" x14ac:dyDescent="0.3">
      <c r="A22" s="99" t="s">
        <v>38</v>
      </c>
      <c r="B22" s="93"/>
      <c r="C22" s="94"/>
      <c r="D22" s="94"/>
      <c r="E22" s="95"/>
      <c r="F22" s="93"/>
      <c r="G22" s="94"/>
      <c r="H22" s="94"/>
      <c r="I22" s="95"/>
      <c r="J22" s="93"/>
      <c r="K22" s="94"/>
      <c r="L22" s="94"/>
      <c r="M22" s="95"/>
      <c r="N22" s="93"/>
      <c r="O22" s="94"/>
      <c r="P22" s="94"/>
      <c r="Q22" s="95"/>
      <c r="R22" s="93"/>
      <c r="S22" s="94"/>
      <c r="T22" s="94"/>
      <c r="U22" s="95"/>
      <c r="V22" s="93"/>
      <c r="W22" s="93"/>
      <c r="X22" s="93"/>
      <c r="Y22" s="125">
        <f t="shared" si="7"/>
        <v>0</v>
      </c>
      <c r="Z22" s="12"/>
    </row>
    <row r="23" spans="1:26" ht="13" x14ac:dyDescent="0.3">
      <c r="A23" s="45" t="s">
        <v>11</v>
      </c>
      <c r="B23" s="14">
        <v>0</v>
      </c>
      <c r="C23" s="15">
        <v>0</v>
      </c>
      <c r="D23" s="15">
        <v>0</v>
      </c>
      <c r="E23" s="18"/>
      <c r="F23" s="14">
        <f>ROUND(B23*(F$11/12)*(1+F$12),0)</f>
        <v>0</v>
      </c>
      <c r="G23" s="15">
        <v>0</v>
      </c>
      <c r="H23" s="15">
        <v>0</v>
      </c>
      <c r="I23" s="18"/>
      <c r="J23" s="14">
        <f>ROUND(F23*(J$11/12)*(1+J$12),0)</f>
        <v>0</v>
      </c>
      <c r="K23" s="15">
        <v>0</v>
      </c>
      <c r="L23" s="15">
        <v>0</v>
      </c>
      <c r="M23" s="18"/>
      <c r="N23" s="14">
        <f>ROUND(J23*(N$11/12)*(1+N$12),0)</f>
        <v>0</v>
      </c>
      <c r="O23" s="15">
        <v>0</v>
      </c>
      <c r="P23" s="15">
        <v>0</v>
      </c>
      <c r="Q23" s="18"/>
      <c r="R23" s="14">
        <f>ROUND(N23*(R$11/12)*(1+R$12),0)</f>
        <v>0</v>
      </c>
      <c r="S23" s="15">
        <v>0</v>
      </c>
      <c r="T23" s="15">
        <v>0</v>
      </c>
      <c r="U23" s="18"/>
      <c r="V23" s="61">
        <f t="shared" ref="V23:V32" si="16">SUM(B23,F23,J23,N23,R23)</f>
        <v>0</v>
      </c>
      <c r="W23" s="61">
        <f t="shared" ref="W23:W32" si="17">SUM(C23,G23,K23,O23,S23)</f>
        <v>0</v>
      </c>
      <c r="X23" s="61">
        <f t="shared" ref="X23:X32" si="18">SUM(D23,H23,L23,P23,T23)</f>
        <v>0</v>
      </c>
      <c r="Y23" s="125">
        <f t="shared" si="7"/>
        <v>0</v>
      </c>
      <c r="Z23" s="12"/>
    </row>
    <row r="24" spans="1:26" ht="13" x14ac:dyDescent="0.3">
      <c r="A24" s="45" t="s">
        <v>36</v>
      </c>
      <c r="B24" s="14">
        <v>0</v>
      </c>
      <c r="C24" s="15">
        <v>0</v>
      </c>
      <c r="D24" s="15">
        <v>0</v>
      </c>
      <c r="E24" s="18"/>
      <c r="F24" s="14">
        <f t="shared" ref="F24:F28" si="19">ROUND(B24*(F$11/12)*(1+F$12),0)</f>
        <v>0</v>
      </c>
      <c r="G24" s="15">
        <v>0</v>
      </c>
      <c r="H24" s="15">
        <v>0</v>
      </c>
      <c r="I24" s="18"/>
      <c r="J24" s="14">
        <f t="shared" ref="J24:J28" si="20">ROUND(F24*(J$11/12)*(1+J$12),0)</f>
        <v>0</v>
      </c>
      <c r="K24" s="15">
        <v>0</v>
      </c>
      <c r="L24" s="15">
        <v>0</v>
      </c>
      <c r="M24" s="18"/>
      <c r="N24" s="14">
        <f t="shared" ref="N24:N28" si="21">ROUND(J24*(N$11/12)*(1+N$12),0)</f>
        <v>0</v>
      </c>
      <c r="O24" s="15">
        <v>0</v>
      </c>
      <c r="P24" s="15">
        <v>0</v>
      </c>
      <c r="Q24" s="18"/>
      <c r="R24" s="14">
        <f t="shared" ref="R24:R28" si="22">ROUND(N24*(R$11/12)*(1+R$12),0)</f>
        <v>0</v>
      </c>
      <c r="S24" s="15">
        <v>0</v>
      </c>
      <c r="T24" s="15">
        <v>0</v>
      </c>
      <c r="U24" s="18"/>
      <c r="V24" s="61">
        <f t="shared" si="16"/>
        <v>0</v>
      </c>
      <c r="W24" s="61">
        <f t="shared" si="17"/>
        <v>0</v>
      </c>
      <c r="X24" s="61">
        <f t="shared" si="18"/>
        <v>0</v>
      </c>
      <c r="Y24" s="125">
        <f t="shared" si="7"/>
        <v>0</v>
      </c>
      <c r="Z24" s="12"/>
    </row>
    <row r="25" spans="1:26" ht="13" x14ac:dyDescent="0.3">
      <c r="A25" s="45" t="s">
        <v>39</v>
      </c>
      <c r="B25" s="14">
        <v>0</v>
      </c>
      <c r="C25" s="15">
        <v>0</v>
      </c>
      <c r="D25" s="15">
        <v>0</v>
      </c>
      <c r="E25" s="18"/>
      <c r="F25" s="14">
        <v>0</v>
      </c>
      <c r="G25" s="15">
        <v>0</v>
      </c>
      <c r="H25" s="15">
        <v>0</v>
      </c>
      <c r="I25" s="18"/>
      <c r="J25" s="14">
        <v>0</v>
      </c>
      <c r="K25" s="15">
        <v>0</v>
      </c>
      <c r="L25" s="15">
        <v>0</v>
      </c>
      <c r="M25" s="18"/>
      <c r="N25" s="14">
        <f>J25*($N$11/12)</f>
        <v>0</v>
      </c>
      <c r="O25" s="15">
        <v>0</v>
      </c>
      <c r="P25" s="15">
        <v>0</v>
      </c>
      <c r="Q25" s="18"/>
      <c r="R25" s="14">
        <f>N25*($R$11/12)</f>
        <v>0</v>
      </c>
      <c r="S25" s="15">
        <v>0</v>
      </c>
      <c r="T25" s="15">
        <v>0</v>
      </c>
      <c r="U25" s="18"/>
      <c r="V25" s="61">
        <f t="shared" si="16"/>
        <v>0</v>
      </c>
      <c r="W25" s="61">
        <f t="shared" si="17"/>
        <v>0</v>
      </c>
      <c r="X25" s="61">
        <f t="shared" si="18"/>
        <v>0</v>
      </c>
      <c r="Y25" s="125">
        <f t="shared" si="7"/>
        <v>0</v>
      </c>
      <c r="Z25" s="12"/>
    </row>
    <row r="26" spans="1:26" ht="13" x14ac:dyDescent="0.3">
      <c r="A26" s="45" t="s">
        <v>40</v>
      </c>
      <c r="B26" s="14">
        <v>0</v>
      </c>
      <c r="C26" s="15">
        <v>0</v>
      </c>
      <c r="D26" s="15">
        <v>0</v>
      </c>
      <c r="E26" s="18"/>
      <c r="F26" s="14">
        <f>B26*($F$11/12)</f>
        <v>0</v>
      </c>
      <c r="G26" s="15">
        <v>0</v>
      </c>
      <c r="H26" s="15">
        <v>0</v>
      </c>
      <c r="I26" s="18"/>
      <c r="J26" s="14">
        <f>F26*($J$11/12)</f>
        <v>0</v>
      </c>
      <c r="K26" s="15">
        <v>0</v>
      </c>
      <c r="L26" s="15">
        <v>0</v>
      </c>
      <c r="M26" s="18"/>
      <c r="N26" s="14">
        <f>J26*($N$11/12)</f>
        <v>0</v>
      </c>
      <c r="O26" s="15">
        <v>0</v>
      </c>
      <c r="P26" s="15">
        <v>0</v>
      </c>
      <c r="Q26" s="18"/>
      <c r="R26" s="14">
        <f>N26*($R$11/12)</f>
        <v>0</v>
      </c>
      <c r="S26" s="15">
        <v>0</v>
      </c>
      <c r="T26" s="15">
        <v>0</v>
      </c>
      <c r="U26" s="18"/>
      <c r="V26" s="61">
        <f t="shared" si="16"/>
        <v>0</v>
      </c>
      <c r="W26" s="61">
        <f t="shared" si="17"/>
        <v>0</v>
      </c>
      <c r="X26" s="61">
        <f t="shared" si="18"/>
        <v>0</v>
      </c>
      <c r="Y26" s="125">
        <f t="shared" si="7"/>
        <v>0</v>
      </c>
      <c r="Z26" s="12"/>
    </row>
    <row r="27" spans="1:26" ht="13" x14ac:dyDescent="0.3">
      <c r="A27" s="45"/>
      <c r="B27" s="14">
        <v>0</v>
      </c>
      <c r="C27" s="15">
        <v>0</v>
      </c>
      <c r="D27" s="15">
        <v>0</v>
      </c>
      <c r="E27" s="18"/>
      <c r="F27" s="14">
        <f t="shared" si="19"/>
        <v>0</v>
      </c>
      <c r="G27" s="15">
        <v>0</v>
      </c>
      <c r="H27" s="15">
        <v>0</v>
      </c>
      <c r="I27" s="18"/>
      <c r="J27" s="14">
        <f t="shared" si="20"/>
        <v>0</v>
      </c>
      <c r="K27" s="15">
        <v>0</v>
      </c>
      <c r="L27" s="15">
        <v>0</v>
      </c>
      <c r="M27" s="18"/>
      <c r="N27" s="14">
        <f t="shared" si="21"/>
        <v>0</v>
      </c>
      <c r="O27" s="15">
        <v>0</v>
      </c>
      <c r="P27" s="15">
        <v>0</v>
      </c>
      <c r="Q27" s="18"/>
      <c r="R27" s="14">
        <f t="shared" si="22"/>
        <v>0</v>
      </c>
      <c r="S27" s="15">
        <v>0</v>
      </c>
      <c r="T27" s="15">
        <v>0</v>
      </c>
      <c r="U27" s="18"/>
      <c r="V27" s="61">
        <f t="shared" si="16"/>
        <v>0</v>
      </c>
      <c r="W27" s="61">
        <f t="shared" si="17"/>
        <v>0</v>
      </c>
      <c r="X27" s="61">
        <f t="shared" si="18"/>
        <v>0</v>
      </c>
      <c r="Y27" s="125">
        <f t="shared" si="7"/>
        <v>0</v>
      </c>
      <c r="Z27" s="12"/>
    </row>
    <row r="28" spans="1:26" ht="13" x14ac:dyDescent="0.3">
      <c r="A28" s="45" t="s">
        <v>41</v>
      </c>
      <c r="B28" s="14">
        <v>0</v>
      </c>
      <c r="C28" s="15">
        <v>0</v>
      </c>
      <c r="D28" s="15">
        <v>0</v>
      </c>
      <c r="E28" s="18"/>
      <c r="F28" s="14">
        <f t="shared" si="19"/>
        <v>0</v>
      </c>
      <c r="G28" s="15">
        <v>0</v>
      </c>
      <c r="H28" s="15">
        <v>0</v>
      </c>
      <c r="I28" s="18"/>
      <c r="J28" s="14">
        <f t="shared" si="20"/>
        <v>0</v>
      </c>
      <c r="K28" s="15">
        <v>0</v>
      </c>
      <c r="L28" s="15">
        <v>0</v>
      </c>
      <c r="M28" s="18"/>
      <c r="N28" s="14">
        <f t="shared" si="21"/>
        <v>0</v>
      </c>
      <c r="O28" s="15">
        <v>0</v>
      </c>
      <c r="P28" s="15">
        <v>0</v>
      </c>
      <c r="Q28" s="18"/>
      <c r="R28" s="14">
        <f t="shared" si="22"/>
        <v>0</v>
      </c>
      <c r="S28" s="15">
        <v>0</v>
      </c>
      <c r="T28" s="15">
        <v>0</v>
      </c>
      <c r="U28" s="18"/>
      <c r="V28" s="61">
        <f t="shared" si="16"/>
        <v>0</v>
      </c>
      <c r="W28" s="61">
        <f t="shared" si="17"/>
        <v>0</v>
      </c>
      <c r="X28" s="61">
        <f t="shared" si="18"/>
        <v>0</v>
      </c>
      <c r="Y28" s="125">
        <f t="shared" si="7"/>
        <v>0</v>
      </c>
      <c r="Z28" s="12"/>
    </row>
    <row r="29" spans="1:26" ht="13.5" thickBot="1" x14ac:dyDescent="0.35">
      <c r="A29" s="100" t="s">
        <v>42</v>
      </c>
      <c r="B29" s="101">
        <f>B21+SUM(B23:B28)</f>
        <v>0</v>
      </c>
      <c r="C29" s="86">
        <f>C21+SUM(C23:C28)</f>
        <v>0</v>
      </c>
      <c r="D29" s="86">
        <f>D21+SUM(D23:D28)</f>
        <v>0</v>
      </c>
      <c r="E29" s="87"/>
      <c r="F29" s="101">
        <f>ROUND(F21+SUM(F23:F28),0)</f>
        <v>0</v>
      </c>
      <c r="G29" s="86">
        <f>G21+SUM(G23:G28)</f>
        <v>0</v>
      </c>
      <c r="H29" s="86">
        <f>H21+SUM(H23:H28)</f>
        <v>0</v>
      </c>
      <c r="I29" s="87"/>
      <c r="J29" s="101">
        <f>ROUND(J21+SUM(J23:J28),0)</f>
        <v>0</v>
      </c>
      <c r="K29" s="86">
        <f>K21+SUM(K23:K28)</f>
        <v>0</v>
      </c>
      <c r="L29" s="86">
        <f>L21+SUM(L23:L28)</f>
        <v>0</v>
      </c>
      <c r="M29" s="87"/>
      <c r="N29" s="101">
        <f>N21+SUM(N23:N28)</f>
        <v>0</v>
      </c>
      <c r="O29" s="86">
        <f>O21+SUM(O23:O28)</f>
        <v>0</v>
      </c>
      <c r="P29" s="86">
        <f>P21+SUM(P23:P28)</f>
        <v>0</v>
      </c>
      <c r="Q29" s="87"/>
      <c r="R29" s="101">
        <f>R21+SUM(R23:R28)</f>
        <v>0</v>
      </c>
      <c r="S29" s="86">
        <f>S21+SUM(S23:S28)</f>
        <v>0</v>
      </c>
      <c r="T29" s="86">
        <f>T21+SUM(T23:T28)</f>
        <v>0</v>
      </c>
      <c r="U29" s="87"/>
      <c r="V29" s="101">
        <f t="shared" si="16"/>
        <v>0</v>
      </c>
      <c r="W29" s="101">
        <f t="shared" si="17"/>
        <v>0</v>
      </c>
      <c r="X29" s="101">
        <f t="shared" si="18"/>
        <v>0</v>
      </c>
      <c r="Y29" s="125">
        <f t="shared" si="7"/>
        <v>0</v>
      </c>
      <c r="Z29" s="12"/>
    </row>
    <row r="30" spans="1:26" ht="13" x14ac:dyDescent="0.3">
      <c r="A30" s="103" t="s">
        <v>43</v>
      </c>
      <c r="B30" s="104">
        <f>ROUND($B$62*(B21+B23+B24)+($B$64*B28),0)</f>
        <v>0</v>
      </c>
      <c r="C30" s="105">
        <f>ROUND($B$62*(C21+C23+C24)+($B$63*C27)+($B$64*C28),0)</f>
        <v>0</v>
      </c>
      <c r="D30" s="105">
        <f>ROUND($B$62*(D21+D23+D24)+($B$63*D27)+($B$64*D28),0)</f>
        <v>0</v>
      </c>
      <c r="E30" s="84"/>
      <c r="F30" s="104">
        <f>ROUND($B$62*(F21+F23+F24)+($B$63*F27)+($B$64*F28),0)</f>
        <v>0</v>
      </c>
      <c r="G30" s="105">
        <f>ROUND($B$62*(G21+G23+G24)+($B$63*G27)+($B$64*G28),0)</f>
        <v>0</v>
      </c>
      <c r="H30" s="105">
        <f>ROUND($B$62*(H21+H23+H24)+($B$63*H27)+($B$64*H28),0)</f>
        <v>0</v>
      </c>
      <c r="I30" s="84"/>
      <c r="J30" s="104">
        <f>ROUND($B$62*(J21+J23+J24)+($B$63*J27)+($B$64*J28),0)</f>
        <v>0</v>
      </c>
      <c r="K30" s="105">
        <f>ROUND($B$62*(K21+K23+K24)+($B$63*K27)+($B$64*K28),0)</f>
        <v>0</v>
      </c>
      <c r="L30" s="105">
        <f>ROUND($B$62*(L21+L23+L24)+($B$63*L27)+($B$64*L28),0)</f>
        <v>0</v>
      </c>
      <c r="M30" s="84"/>
      <c r="N30" s="104">
        <f>ROUND($B$62*(N21+N23+N24)+($B$63*N27)+($B$64*N28),0)</f>
        <v>0</v>
      </c>
      <c r="O30" s="105">
        <f>ROUND($B$62*(O21+O23+O24)+($B$63*O27)+($B$64*O28),0)</f>
        <v>0</v>
      </c>
      <c r="P30" s="105">
        <f>ROUND($B$62*(P21+P23+P24)+($B$63*P27)+($B$64*P28),0)</f>
        <v>0</v>
      </c>
      <c r="Q30" s="84"/>
      <c r="R30" s="104">
        <f>ROUND($B$62*(R21+R23+R24)+($B$63*R27)+($B$64*R28),0)</f>
        <v>0</v>
      </c>
      <c r="S30" s="105">
        <f>ROUND($B$62*(S21+S23+S24)+($B$63*S27)+($B$64*S28),0)</f>
        <v>0</v>
      </c>
      <c r="T30" s="105">
        <f>ROUND($B$62*(T21+T23+T24)+($B$63*T27)+($B$64*T28),0)</f>
        <v>0</v>
      </c>
      <c r="U30" s="84"/>
      <c r="V30" s="104">
        <f t="shared" si="16"/>
        <v>0</v>
      </c>
      <c r="W30" s="104">
        <f t="shared" si="17"/>
        <v>0</v>
      </c>
      <c r="X30" s="104">
        <f t="shared" si="18"/>
        <v>0</v>
      </c>
      <c r="Y30" s="125">
        <f t="shared" si="7"/>
        <v>0</v>
      </c>
      <c r="Z30" s="12"/>
    </row>
    <row r="31" spans="1:26" ht="13.5" thickBot="1" x14ac:dyDescent="0.35">
      <c r="A31" s="106" t="s">
        <v>44</v>
      </c>
      <c r="B31" s="101">
        <f>SUM(B29:B30)</f>
        <v>0</v>
      </c>
      <c r="C31" s="86">
        <f>SUM(C29:C30)</f>
        <v>0</v>
      </c>
      <c r="D31" s="86">
        <f>SUM(D29:D30)</f>
        <v>0</v>
      </c>
      <c r="E31" s="87"/>
      <c r="F31" s="101">
        <f>SUM(F29:F30)</f>
        <v>0</v>
      </c>
      <c r="G31" s="86">
        <f>SUM(G29:G30)</f>
        <v>0</v>
      </c>
      <c r="H31" s="86">
        <f>SUM(H29:H30)</f>
        <v>0</v>
      </c>
      <c r="I31" s="87"/>
      <c r="J31" s="101">
        <f>SUM(J29:J30)</f>
        <v>0</v>
      </c>
      <c r="K31" s="86">
        <f>SUM(K29:K30)</f>
        <v>0</v>
      </c>
      <c r="L31" s="86">
        <f>SUM(L29:L30)</f>
        <v>0</v>
      </c>
      <c r="M31" s="87"/>
      <c r="N31" s="101">
        <f>SUM(N29:N30)</f>
        <v>0</v>
      </c>
      <c r="O31" s="86">
        <f>SUM(O29:O30)</f>
        <v>0</v>
      </c>
      <c r="P31" s="86">
        <f>SUM(P29:P30)</f>
        <v>0</v>
      </c>
      <c r="Q31" s="87"/>
      <c r="R31" s="101">
        <f>SUM(R29:R30)</f>
        <v>0</v>
      </c>
      <c r="S31" s="86">
        <f>SUM(S29:S30)</f>
        <v>0</v>
      </c>
      <c r="T31" s="86">
        <f>SUM(T29:T30)</f>
        <v>0</v>
      </c>
      <c r="U31" s="87"/>
      <c r="V31" s="101">
        <f t="shared" si="16"/>
        <v>0</v>
      </c>
      <c r="W31" s="101">
        <f t="shared" si="17"/>
        <v>0</v>
      </c>
      <c r="X31" s="101">
        <f t="shared" si="18"/>
        <v>0</v>
      </c>
      <c r="Y31" s="125">
        <f t="shared" si="7"/>
        <v>0</v>
      </c>
      <c r="Z31" s="12"/>
    </row>
    <row r="32" spans="1:26" ht="15" customHeight="1" thickBot="1" x14ac:dyDescent="0.35">
      <c r="A32" s="107" t="s">
        <v>45</v>
      </c>
      <c r="B32" s="108">
        <v>0</v>
      </c>
      <c r="C32" s="109">
        <v>0</v>
      </c>
      <c r="D32" s="109">
        <v>0</v>
      </c>
      <c r="E32" s="110"/>
      <c r="F32" s="108">
        <v>0</v>
      </c>
      <c r="G32" s="109">
        <v>0</v>
      </c>
      <c r="H32" s="109">
        <v>0</v>
      </c>
      <c r="I32" s="110"/>
      <c r="J32" s="108">
        <v>0</v>
      </c>
      <c r="K32" s="109">
        <v>0</v>
      </c>
      <c r="L32" s="109">
        <v>0</v>
      </c>
      <c r="M32" s="110"/>
      <c r="N32" s="108">
        <v>0</v>
      </c>
      <c r="O32" s="109">
        <v>0</v>
      </c>
      <c r="P32" s="109">
        <v>0</v>
      </c>
      <c r="Q32" s="110"/>
      <c r="R32" s="108">
        <v>0</v>
      </c>
      <c r="S32" s="109">
        <v>0</v>
      </c>
      <c r="T32" s="109">
        <v>0</v>
      </c>
      <c r="U32" s="110"/>
      <c r="V32" s="111">
        <f t="shared" si="16"/>
        <v>0</v>
      </c>
      <c r="W32" s="111">
        <f t="shared" si="17"/>
        <v>0</v>
      </c>
      <c r="X32" s="111">
        <f t="shared" si="18"/>
        <v>0</v>
      </c>
      <c r="Y32" s="125">
        <f t="shared" si="7"/>
        <v>0</v>
      </c>
      <c r="Z32" s="12"/>
    </row>
    <row r="33" spans="1:26" ht="13" x14ac:dyDescent="0.3">
      <c r="A33" s="112" t="s">
        <v>46</v>
      </c>
      <c r="B33" s="82"/>
      <c r="C33" s="83"/>
      <c r="D33" s="83"/>
      <c r="E33" s="84"/>
      <c r="F33" s="82"/>
      <c r="G33" s="83"/>
      <c r="H33" s="83"/>
      <c r="I33" s="84"/>
      <c r="J33" s="82"/>
      <c r="K33" s="83"/>
      <c r="L33" s="83"/>
      <c r="M33" s="84"/>
      <c r="N33" s="82"/>
      <c r="O33" s="83"/>
      <c r="P33" s="83"/>
      <c r="Q33" s="84"/>
      <c r="R33" s="82"/>
      <c r="S33" s="83"/>
      <c r="T33" s="83"/>
      <c r="U33" s="84"/>
      <c r="V33" s="82"/>
      <c r="W33" s="82"/>
      <c r="X33" s="82"/>
      <c r="Y33" s="125">
        <f t="shared" si="7"/>
        <v>0</v>
      </c>
      <c r="Z33" s="12"/>
    </row>
    <row r="34" spans="1:26" ht="13" x14ac:dyDescent="0.3">
      <c r="A34" s="44" t="s">
        <v>47</v>
      </c>
      <c r="B34" s="14">
        <v>0</v>
      </c>
      <c r="C34" s="15">
        <v>0</v>
      </c>
      <c r="D34" s="15">
        <v>0</v>
      </c>
      <c r="E34" s="18"/>
      <c r="F34" s="14">
        <f>B34</f>
        <v>0</v>
      </c>
      <c r="G34" s="15">
        <v>0</v>
      </c>
      <c r="H34" s="15">
        <v>0</v>
      </c>
      <c r="I34" s="18"/>
      <c r="J34" s="14">
        <f>B34</f>
        <v>0</v>
      </c>
      <c r="K34" s="15">
        <v>0</v>
      </c>
      <c r="L34" s="15">
        <v>0</v>
      </c>
      <c r="M34" s="18"/>
      <c r="N34" s="14">
        <v>0</v>
      </c>
      <c r="O34" s="15">
        <v>0</v>
      </c>
      <c r="P34" s="15">
        <v>0</v>
      </c>
      <c r="Q34" s="18"/>
      <c r="R34" s="14">
        <v>0</v>
      </c>
      <c r="S34" s="15">
        <v>0</v>
      </c>
      <c r="T34" s="15">
        <v>0</v>
      </c>
      <c r="U34" s="18"/>
      <c r="V34" s="61">
        <f t="shared" ref="V34:X36" si="23">SUM(B34,F34,J34,N34,R34)</f>
        <v>0</v>
      </c>
      <c r="W34" s="61">
        <f t="shared" si="23"/>
        <v>0</v>
      </c>
      <c r="X34" s="61">
        <f t="shared" si="23"/>
        <v>0</v>
      </c>
      <c r="Y34" s="125">
        <f t="shared" si="7"/>
        <v>0</v>
      </c>
      <c r="Z34" s="12"/>
    </row>
    <row r="35" spans="1:26" ht="13" x14ac:dyDescent="0.3">
      <c r="A35" s="44" t="s">
        <v>48</v>
      </c>
      <c r="B35" s="14">
        <v>0</v>
      </c>
      <c r="C35" s="15">
        <v>0</v>
      </c>
      <c r="D35" s="15">
        <v>0</v>
      </c>
      <c r="E35" s="18"/>
      <c r="F35" s="14">
        <v>0</v>
      </c>
      <c r="G35" s="15">
        <v>0</v>
      </c>
      <c r="H35" s="15">
        <v>0</v>
      </c>
      <c r="I35" s="18"/>
      <c r="J35" s="14">
        <v>0</v>
      </c>
      <c r="K35" s="15">
        <v>0</v>
      </c>
      <c r="L35" s="15">
        <v>0</v>
      </c>
      <c r="M35" s="18"/>
      <c r="N35" s="14">
        <v>0</v>
      </c>
      <c r="O35" s="15">
        <v>0</v>
      </c>
      <c r="P35" s="15">
        <v>0</v>
      </c>
      <c r="Q35" s="18"/>
      <c r="R35" s="14">
        <v>0</v>
      </c>
      <c r="S35" s="15">
        <v>0</v>
      </c>
      <c r="T35" s="15">
        <v>0</v>
      </c>
      <c r="U35" s="18"/>
      <c r="V35" s="61">
        <f t="shared" si="23"/>
        <v>0</v>
      </c>
      <c r="W35" s="61">
        <f t="shared" si="23"/>
        <v>0</v>
      </c>
      <c r="X35" s="61">
        <f t="shared" si="23"/>
        <v>0</v>
      </c>
      <c r="Y35" s="125">
        <f t="shared" si="7"/>
        <v>0</v>
      </c>
      <c r="Z35" s="12"/>
    </row>
    <row r="36" spans="1:26" ht="15" customHeight="1" thickBot="1" x14ac:dyDescent="0.35">
      <c r="A36" s="106" t="s">
        <v>49</v>
      </c>
      <c r="B36" s="101">
        <f>(B34+B35)</f>
        <v>0</v>
      </c>
      <c r="C36" s="86">
        <f>(C34+C35)</f>
        <v>0</v>
      </c>
      <c r="D36" s="86">
        <f>(D34+D35)</f>
        <v>0</v>
      </c>
      <c r="E36" s="87"/>
      <c r="F36" s="101">
        <f>(F34+F35)</f>
        <v>0</v>
      </c>
      <c r="G36" s="86">
        <f>(G34+G35)</f>
        <v>0</v>
      </c>
      <c r="H36" s="86">
        <f>(H34+H35)</f>
        <v>0</v>
      </c>
      <c r="I36" s="87"/>
      <c r="J36" s="101">
        <f>(J34+J35)</f>
        <v>0</v>
      </c>
      <c r="K36" s="86">
        <f>(K34+K35)</f>
        <v>0</v>
      </c>
      <c r="L36" s="86">
        <f>(L34+L35)</f>
        <v>0</v>
      </c>
      <c r="M36" s="87"/>
      <c r="N36" s="101">
        <f>(N34+N35)</f>
        <v>0</v>
      </c>
      <c r="O36" s="86">
        <f>(O34+O35)</f>
        <v>0</v>
      </c>
      <c r="P36" s="86">
        <f>(P34+P35)</f>
        <v>0</v>
      </c>
      <c r="Q36" s="87"/>
      <c r="R36" s="101">
        <f>(R34+R35)</f>
        <v>0</v>
      </c>
      <c r="S36" s="86">
        <f>(S34+S35)</f>
        <v>0</v>
      </c>
      <c r="T36" s="86">
        <f>(T34+T35)</f>
        <v>0</v>
      </c>
      <c r="U36" s="87"/>
      <c r="V36" s="101">
        <f t="shared" si="23"/>
        <v>0</v>
      </c>
      <c r="W36" s="101">
        <f t="shared" si="23"/>
        <v>0</v>
      </c>
      <c r="X36" s="101">
        <f t="shared" si="23"/>
        <v>0</v>
      </c>
      <c r="Y36" s="125">
        <f t="shared" si="7"/>
        <v>0</v>
      </c>
      <c r="Z36" s="12"/>
    </row>
    <row r="37" spans="1:26" ht="13" x14ac:dyDescent="0.3">
      <c r="A37" s="102" t="s">
        <v>55</v>
      </c>
      <c r="B37" s="93"/>
      <c r="C37" s="94"/>
      <c r="D37" s="94"/>
      <c r="E37" s="95"/>
      <c r="F37" s="93"/>
      <c r="G37" s="94"/>
      <c r="H37" s="94"/>
      <c r="I37" s="95"/>
      <c r="J37" s="93"/>
      <c r="K37" s="94"/>
      <c r="L37" s="94"/>
      <c r="M37" s="95"/>
      <c r="N37" s="93"/>
      <c r="O37" s="94"/>
      <c r="P37" s="94"/>
      <c r="Q37" s="95"/>
      <c r="R37" s="93"/>
      <c r="S37" s="94"/>
      <c r="T37" s="94"/>
      <c r="U37" s="95"/>
      <c r="V37" s="93"/>
      <c r="W37" s="93"/>
      <c r="X37" s="93"/>
      <c r="Y37" s="125">
        <f t="shared" si="7"/>
        <v>0</v>
      </c>
      <c r="Z37" s="12"/>
    </row>
    <row r="38" spans="1:26" ht="13" x14ac:dyDescent="0.3">
      <c r="A38" s="44" t="s">
        <v>50</v>
      </c>
      <c r="B38" s="14">
        <v>0</v>
      </c>
      <c r="C38" s="15">
        <v>0</v>
      </c>
      <c r="D38" s="15">
        <v>0</v>
      </c>
      <c r="E38" s="18"/>
      <c r="F38" s="14">
        <v>0</v>
      </c>
      <c r="G38" s="15">
        <v>0</v>
      </c>
      <c r="H38" s="15">
        <v>0</v>
      </c>
      <c r="I38" s="18"/>
      <c r="J38" s="14">
        <v>0</v>
      </c>
      <c r="K38" s="15">
        <v>0</v>
      </c>
      <c r="L38" s="15">
        <v>0</v>
      </c>
      <c r="M38" s="18"/>
      <c r="N38" s="14">
        <v>0</v>
      </c>
      <c r="O38" s="15">
        <v>0</v>
      </c>
      <c r="P38" s="15">
        <v>0</v>
      </c>
      <c r="Q38" s="18"/>
      <c r="R38" s="14">
        <v>0</v>
      </c>
      <c r="S38" s="15">
        <v>0</v>
      </c>
      <c r="T38" s="15">
        <v>0</v>
      </c>
      <c r="U38" s="18"/>
      <c r="V38" s="61">
        <f t="shared" ref="V38:X42" si="24">SUM(B38,F38,J38,N38,R38)</f>
        <v>0</v>
      </c>
      <c r="W38" s="61">
        <f t="shared" si="24"/>
        <v>0</v>
      </c>
      <c r="X38" s="61">
        <f t="shared" si="24"/>
        <v>0</v>
      </c>
      <c r="Y38" s="125">
        <f t="shared" si="7"/>
        <v>0</v>
      </c>
      <c r="Z38" s="12"/>
    </row>
    <row r="39" spans="1:26" ht="13" x14ac:dyDescent="0.3">
      <c r="A39" s="44" t="s">
        <v>51</v>
      </c>
      <c r="B39" s="14"/>
      <c r="C39" s="15">
        <v>0</v>
      </c>
      <c r="D39" s="15">
        <v>0</v>
      </c>
      <c r="E39" s="18"/>
      <c r="F39" s="14"/>
      <c r="G39" s="15">
        <v>0</v>
      </c>
      <c r="H39" s="15">
        <v>0</v>
      </c>
      <c r="I39" s="18"/>
      <c r="J39" s="14"/>
      <c r="K39" s="15">
        <v>0</v>
      </c>
      <c r="L39" s="15">
        <v>0</v>
      </c>
      <c r="M39" s="18"/>
      <c r="N39" s="14">
        <v>0</v>
      </c>
      <c r="O39" s="15">
        <v>0</v>
      </c>
      <c r="P39" s="15">
        <v>0</v>
      </c>
      <c r="Q39" s="18"/>
      <c r="R39" s="14">
        <v>0</v>
      </c>
      <c r="S39" s="15">
        <v>0</v>
      </c>
      <c r="T39" s="15">
        <v>0</v>
      </c>
      <c r="U39" s="18"/>
      <c r="V39" s="61">
        <f t="shared" si="24"/>
        <v>0</v>
      </c>
      <c r="W39" s="61">
        <f t="shared" si="24"/>
        <v>0</v>
      </c>
      <c r="X39" s="61">
        <f t="shared" si="24"/>
        <v>0</v>
      </c>
      <c r="Y39" s="125">
        <f t="shared" si="7"/>
        <v>0</v>
      </c>
      <c r="Z39" s="12"/>
    </row>
    <row r="40" spans="1:26" ht="13" x14ac:dyDescent="0.3">
      <c r="A40" s="44" t="s">
        <v>52</v>
      </c>
      <c r="B40" s="14">
        <v>0</v>
      </c>
      <c r="C40" s="15">
        <v>0</v>
      </c>
      <c r="D40" s="15">
        <v>0</v>
      </c>
      <c r="E40" s="18"/>
      <c r="F40" s="14">
        <v>0</v>
      </c>
      <c r="G40" s="15">
        <v>0</v>
      </c>
      <c r="H40" s="15">
        <v>0</v>
      </c>
      <c r="I40" s="18"/>
      <c r="J40" s="14">
        <v>0</v>
      </c>
      <c r="K40" s="15">
        <v>0</v>
      </c>
      <c r="L40" s="15">
        <v>0</v>
      </c>
      <c r="M40" s="18"/>
      <c r="N40" s="14">
        <v>0</v>
      </c>
      <c r="O40" s="15">
        <v>0</v>
      </c>
      <c r="P40" s="15">
        <v>0</v>
      </c>
      <c r="Q40" s="18"/>
      <c r="R40" s="14">
        <v>0</v>
      </c>
      <c r="S40" s="15">
        <v>0</v>
      </c>
      <c r="T40" s="15">
        <v>0</v>
      </c>
      <c r="U40" s="18"/>
      <c r="V40" s="61">
        <f t="shared" si="24"/>
        <v>0</v>
      </c>
      <c r="W40" s="61">
        <f t="shared" si="24"/>
        <v>0</v>
      </c>
      <c r="X40" s="61">
        <f t="shared" si="24"/>
        <v>0</v>
      </c>
      <c r="Y40" s="125">
        <f t="shared" si="7"/>
        <v>0</v>
      </c>
      <c r="Z40" s="12"/>
    </row>
    <row r="41" spans="1:26" ht="13" x14ac:dyDescent="0.3">
      <c r="A41" s="44" t="s">
        <v>53</v>
      </c>
      <c r="B41" s="14">
        <v>0</v>
      </c>
      <c r="C41" s="15">
        <v>0</v>
      </c>
      <c r="D41" s="15">
        <v>0</v>
      </c>
      <c r="E41" s="18"/>
      <c r="F41" s="14">
        <v>0</v>
      </c>
      <c r="G41" s="15">
        <v>0</v>
      </c>
      <c r="H41" s="15">
        <v>0</v>
      </c>
      <c r="I41" s="18"/>
      <c r="J41" s="14">
        <v>0</v>
      </c>
      <c r="K41" s="15">
        <v>0</v>
      </c>
      <c r="L41" s="15">
        <v>0</v>
      </c>
      <c r="M41" s="18"/>
      <c r="N41" s="14">
        <v>0</v>
      </c>
      <c r="O41" s="15">
        <v>0</v>
      </c>
      <c r="P41" s="15">
        <v>0</v>
      </c>
      <c r="Q41" s="18"/>
      <c r="R41" s="14">
        <v>0</v>
      </c>
      <c r="S41" s="15">
        <v>0</v>
      </c>
      <c r="T41" s="15">
        <v>0</v>
      </c>
      <c r="U41" s="18"/>
      <c r="V41" s="61">
        <f t="shared" si="24"/>
        <v>0</v>
      </c>
      <c r="W41" s="61">
        <f t="shared" si="24"/>
        <v>0</v>
      </c>
      <c r="X41" s="61">
        <f t="shared" si="24"/>
        <v>0</v>
      </c>
      <c r="Y41" s="125">
        <f t="shared" si="7"/>
        <v>0</v>
      </c>
      <c r="Z41" s="12"/>
    </row>
    <row r="42" spans="1:26" ht="14.25" customHeight="1" thickBot="1" x14ac:dyDescent="0.35">
      <c r="A42" s="106" t="s">
        <v>54</v>
      </c>
      <c r="B42" s="101">
        <f>SUM(B38:B41)</f>
        <v>0</v>
      </c>
      <c r="C42" s="86">
        <f>SUM(C38:C41)</f>
        <v>0</v>
      </c>
      <c r="D42" s="86">
        <f>SUM(D38:D41)</f>
        <v>0</v>
      </c>
      <c r="E42" s="87"/>
      <c r="F42" s="101">
        <f>SUM(F38:F41)</f>
        <v>0</v>
      </c>
      <c r="G42" s="86">
        <f>SUM(G38:G41)</f>
        <v>0</v>
      </c>
      <c r="H42" s="86">
        <f>SUM(H38:H41)</f>
        <v>0</v>
      </c>
      <c r="I42" s="87"/>
      <c r="J42" s="101">
        <f>SUM(J38:J41)</f>
        <v>0</v>
      </c>
      <c r="K42" s="86">
        <f>SUM(K38:K41)</f>
        <v>0</v>
      </c>
      <c r="L42" s="86">
        <f>SUM(L38:L41)</f>
        <v>0</v>
      </c>
      <c r="M42" s="87"/>
      <c r="N42" s="101">
        <f>SUM(N38:N41)</f>
        <v>0</v>
      </c>
      <c r="O42" s="86">
        <f>SUM(O38:O41)</f>
        <v>0</v>
      </c>
      <c r="P42" s="86">
        <f>SUM(P38:P41)</f>
        <v>0</v>
      </c>
      <c r="Q42" s="87"/>
      <c r="R42" s="101">
        <f>SUM(R38:R41)</f>
        <v>0</v>
      </c>
      <c r="S42" s="86">
        <f>SUM(S38:S41)</f>
        <v>0</v>
      </c>
      <c r="T42" s="86">
        <f>SUM(T38:T41)</f>
        <v>0</v>
      </c>
      <c r="U42" s="87"/>
      <c r="V42" s="101">
        <f t="shared" si="24"/>
        <v>0</v>
      </c>
      <c r="W42" s="101">
        <f t="shared" si="24"/>
        <v>0</v>
      </c>
      <c r="X42" s="101">
        <f t="shared" si="24"/>
        <v>0</v>
      </c>
      <c r="Y42" s="125">
        <f t="shared" si="7"/>
        <v>0</v>
      </c>
      <c r="Z42" s="12"/>
    </row>
    <row r="43" spans="1:26" ht="13" x14ac:dyDescent="0.3">
      <c r="A43" s="102" t="s">
        <v>62</v>
      </c>
      <c r="B43" s="93"/>
      <c r="C43" s="94"/>
      <c r="D43" s="94"/>
      <c r="E43" s="95"/>
      <c r="F43" s="93"/>
      <c r="G43" s="94"/>
      <c r="H43" s="94"/>
      <c r="I43" s="95"/>
      <c r="J43" s="93"/>
      <c r="K43" s="94"/>
      <c r="L43" s="94"/>
      <c r="M43" s="95"/>
      <c r="N43" s="93"/>
      <c r="O43" s="94"/>
      <c r="P43" s="94"/>
      <c r="Q43" s="95"/>
      <c r="R43" s="93"/>
      <c r="S43" s="94"/>
      <c r="T43" s="94"/>
      <c r="U43" s="95"/>
      <c r="V43" s="93"/>
      <c r="W43" s="93"/>
      <c r="X43" s="93"/>
      <c r="Y43" s="125">
        <f t="shared" si="7"/>
        <v>0</v>
      </c>
      <c r="Z43" s="12"/>
    </row>
    <row r="44" spans="1:26" ht="13" x14ac:dyDescent="0.3">
      <c r="A44" s="44" t="s">
        <v>56</v>
      </c>
      <c r="B44" s="14">
        <v>0</v>
      </c>
      <c r="C44" s="15">
        <v>0</v>
      </c>
      <c r="D44" s="15">
        <v>0</v>
      </c>
      <c r="E44" s="18"/>
      <c r="F44" s="14">
        <v>0</v>
      </c>
      <c r="G44" s="15">
        <v>0</v>
      </c>
      <c r="H44" s="15">
        <v>0</v>
      </c>
      <c r="I44" s="18"/>
      <c r="J44" s="14">
        <v>0</v>
      </c>
      <c r="K44" s="15">
        <v>0</v>
      </c>
      <c r="L44" s="15">
        <v>0</v>
      </c>
      <c r="M44" s="18"/>
      <c r="N44" s="14">
        <v>0</v>
      </c>
      <c r="O44" s="15">
        <v>0</v>
      </c>
      <c r="P44" s="15">
        <v>0</v>
      </c>
      <c r="Q44" s="18"/>
      <c r="R44" s="14">
        <v>0</v>
      </c>
      <c r="S44" s="15">
        <v>0</v>
      </c>
      <c r="T44" s="15">
        <v>0</v>
      </c>
      <c r="U44" s="18"/>
      <c r="V44" s="61">
        <f t="shared" ref="V44:X48" si="25">SUM(B44,F44,J44,N44,R44)</f>
        <v>0</v>
      </c>
      <c r="W44" s="61">
        <f t="shared" si="25"/>
        <v>0</v>
      </c>
      <c r="X44" s="61">
        <f t="shared" si="25"/>
        <v>0</v>
      </c>
      <c r="Y44" s="125">
        <f t="shared" si="7"/>
        <v>0</v>
      </c>
      <c r="Z44" s="12"/>
    </row>
    <row r="45" spans="1:26" ht="13" x14ac:dyDescent="0.3">
      <c r="A45" s="44" t="s">
        <v>57</v>
      </c>
      <c r="B45" s="14"/>
      <c r="C45" s="15">
        <v>0</v>
      </c>
      <c r="D45" s="15">
        <v>0</v>
      </c>
      <c r="E45" s="18"/>
      <c r="F45" s="14"/>
      <c r="G45" s="15">
        <v>0</v>
      </c>
      <c r="H45" s="15">
        <v>0</v>
      </c>
      <c r="I45" s="18"/>
      <c r="J45" s="14"/>
      <c r="K45" s="15">
        <v>0</v>
      </c>
      <c r="L45" s="15">
        <v>0</v>
      </c>
      <c r="M45" s="18"/>
      <c r="N45" s="14">
        <v>0</v>
      </c>
      <c r="O45" s="15">
        <v>0</v>
      </c>
      <c r="P45" s="15">
        <v>0</v>
      </c>
      <c r="Q45" s="18"/>
      <c r="R45" s="14">
        <v>0</v>
      </c>
      <c r="S45" s="15">
        <v>0</v>
      </c>
      <c r="T45" s="15">
        <v>0</v>
      </c>
      <c r="U45" s="18"/>
      <c r="V45" s="61">
        <f t="shared" si="25"/>
        <v>0</v>
      </c>
      <c r="W45" s="61">
        <f t="shared" si="25"/>
        <v>0</v>
      </c>
      <c r="X45" s="61">
        <f t="shared" si="25"/>
        <v>0</v>
      </c>
      <c r="Y45" s="125">
        <f t="shared" si="7"/>
        <v>0</v>
      </c>
      <c r="Z45" s="12"/>
    </row>
    <row r="46" spans="1:26" ht="13" x14ac:dyDescent="0.3">
      <c r="A46" s="44" t="s">
        <v>58</v>
      </c>
      <c r="B46" s="14">
        <v>0</v>
      </c>
      <c r="C46" s="15">
        <v>0</v>
      </c>
      <c r="D46" s="15">
        <v>0</v>
      </c>
      <c r="E46" s="18"/>
      <c r="F46" s="14">
        <v>0</v>
      </c>
      <c r="G46" s="15">
        <v>0</v>
      </c>
      <c r="H46" s="15">
        <v>0</v>
      </c>
      <c r="I46" s="18"/>
      <c r="J46" s="14">
        <v>0</v>
      </c>
      <c r="K46" s="15">
        <v>0</v>
      </c>
      <c r="L46" s="15">
        <v>0</v>
      </c>
      <c r="M46" s="18"/>
      <c r="N46" s="14">
        <v>0</v>
      </c>
      <c r="O46" s="15">
        <v>0</v>
      </c>
      <c r="P46" s="15">
        <v>0</v>
      </c>
      <c r="Q46" s="18"/>
      <c r="R46" s="14">
        <v>0</v>
      </c>
      <c r="S46" s="15">
        <v>0</v>
      </c>
      <c r="T46" s="15">
        <v>0</v>
      </c>
      <c r="U46" s="18"/>
      <c r="V46" s="61">
        <f t="shared" si="25"/>
        <v>0</v>
      </c>
      <c r="W46" s="61">
        <f t="shared" si="25"/>
        <v>0</v>
      </c>
      <c r="X46" s="61">
        <f t="shared" si="25"/>
        <v>0</v>
      </c>
      <c r="Y46" s="125">
        <f t="shared" si="7"/>
        <v>0</v>
      </c>
      <c r="Z46" s="12"/>
    </row>
    <row r="47" spans="1:26" ht="13" x14ac:dyDescent="0.3">
      <c r="A47" s="44" t="s">
        <v>59</v>
      </c>
      <c r="B47" s="14">
        <v>0</v>
      </c>
      <c r="C47" s="15">
        <v>0</v>
      </c>
      <c r="D47" s="15">
        <v>0</v>
      </c>
      <c r="E47" s="18"/>
      <c r="F47" s="14">
        <v>0</v>
      </c>
      <c r="G47" s="15">
        <v>0</v>
      </c>
      <c r="H47" s="15">
        <v>0</v>
      </c>
      <c r="I47" s="18"/>
      <c r="J47" s="14">
        <v>0</v>
      </c>
      <c r="K47" s="15">
        <v>0</v>
      </c>
      <c r="L47" s="15">
        <v>0</v>
      </c>
      <c r="M47" s="18"/>
      <c r="N47" s="14">
        <v>0</v>
      </c>
      <c r="O47" s="15">
        <v>0</v>
      </c>
      <c r="P47" s="15">
        <v>0</v>
      </c>
      <c r="Q47" s="18"/>
      <c r="R47" s="14">
        <v>0</v>
      </c>
      <c r="S47" s="15">
        <v>0</v>
      </c>
      <c r="T47" s="15">
        <v>0</v>
      </c>
      <c r="U47" s="18"/>
      <c r="V47" s="61">
        <f t="shared" si="25"/>
        <v>0</v>
      </c>
      <c r="W47" s="61">
        <f t="shared" si="25"/>
        <v>0</v>
      </c>
      <c r="X47" s="61">
        <f t="shared" si="25"/>
        <v>0</v>
      </c>
      <c r="Y47" s="125">
        <f t="shared" si="7"/>
        <v>0</v>
      </c>
      <c r="Z47" s="12"/>
    </row>
    <row r="48" spans="1:26" ht="13" x14ac:dyDescent="0.3">
      <c r="A48" s="44" t="s">
        <v>60</v>
      </c>
      <c r="B48" s="14">
        <v>0</v>
      </c>
      <c r="C48" s="15">
        <v>0</v>
      </c>
      <c r="D48" s="15">
        <v>0</v>
      </c>
      <c r="E48" s="18"/>
      <c r="F48" s="14">
        <v>0</v>
      </c>
      <c r="G48" s="15">
        <v>0</v>
      </c>
      <c r="H48" s="15">
        <v>0</v>
      </c>
      <c r="I48" s="18"/>
      <c r="J48" s="14">
        <v>0</v>
      </c>
      <c r="K48" s="15">
        <v>0</v>
      </c>
      <c r="L48" s="15">
        <v>0</v>
      </c>
      <c r="M48" s="18"/>
      <c r="N48" s="14">
        <v>0</v>
      </c>
      <c r="O48" s="15">
        <v>0</v>
      </c>
      <c r="P48" s="15">
        <v>0</v>
      </c>
      <c r="Q48" s="18"/>
      <c r="R48" s="14">
        <v>0</v>
      </c>
      <c r="S48" s="15">
        <v>0</v>
      </c>
      <c r="T48" s="15">
        <v>0</v>
      </c>
      <c r="U48" s="18"/>
      <c r="V48" s="61">
        <f t="shared" si="25"/>
        <v>0</v>
      </c>
      <c r="W48" s="61">
        <f t="shared" si="25"/>
        <v>0</v>
      </c>
      <c r="X48" s="61">
        <f t="shared" si="25"/>
        <v>0</v>
      </c>
      <c r="Y48" s="125">
        <f t="shared" si="7"/>
        <v>0</v>
      </c>
      <c r="Z48" s="12"/>
    </row>
    <row r="49" spans="1:27" ht="13" x14ac:dyDescent="0.3">
      <c r="A49" s="44" t="s">
        <v>41</v>
      </c>
      <c r="B49" s="59"/>
      <c r="C49" s="60"/>
      <c r="D49" s="60"/>
      <c r="E49" s="18"/>
      <c r="F49" s="59"/>
      <c r="G49" s="60"/>
      <c r="H49" s="60"/>
      <c r="I49" s="18"/>
      <c r="J49" s="59"/>
      <c r="K49" s="60"/>
      <c r="L49" s="60"/>
      <c r="M49" s="18"/>
      <c r="N49" s="59"/>
      <c r="O49" s="60"/>
      <c r="P49" s="60"/>
      <c r="Q49" s="18"/>
      <c r="R49" s="59"/>
      <c r="S49" s="60"/>
      <c r="T49" s="60"/>
      <c r="U49" s="18"/>
      <c r="V49" s="59"/>
      <c r="W49" s="59"/>
      <c r="X49" s="59"/>
      <c r="Y49" s="125">
        <f t="shared" si="7"/>
        <v>0</v>
      </c>
      <c r="Z49" s="12"/>
      <c r="AA49" s="70"/>
    </row>
    <row r="50" spans="1:27" ht="13" x14ac:dyDescent="0.3">
      <c r="A50" s="46" t="s">
        <v>67</v>
      </c>
      <c r="B50" s="14">
        <v>0</v>
      </c>
      <c r="C50" s="15">
        <v>0</v>
      </c>
      <c r="D50" s="15">
        <v>0</v>
      </c>
      <c r="E50" s="18"/>
      <c r="F50" s="14">
        <v>0</v>
      </c>
      <c r="G50" s="15">
        <v>0</v>
      </c>
      <c r="H50" s="15">
        <v>0</v>
      </c>
      <c r="I50" s="18"/>
      <c r="J50" s="14">
        <v>0</v>
      </c>
      <c r="K50" s="15">
        <v>0</v>
      </c>
      <c r="L50" s="15">
        <v>0</v>
      </c>
      <c r="M50" s="18"/>
      <c r="N50" s="14">
        <v>0</v>
      </c>
      <c r="O50" s="15">
        <v>0</v>
      </c>
      <c r="P50" s="15">
        <v>0</v>
      </c>
      <c r="Q50" s="18"/>
      <c r="R50" s="14">
        <v>0</v>
      </c>
      <c r="S50" s="15">
        <v>0</v>
      </c>
      <c r="T50" s="15">
        <v>0</v>
      </c>
      <c r="U50" s="18"/>
      <c r="V50" s="61">
        <f t="shared" ref="V50:X52" si="26">SUM(B50,F50,J50,N50,R50)</f>
        <v>0</v>
      </c>
      <c r="W50" s="61">
        <f t="shared" si="26"/>
        <v>0</v>
      </c>
      <c r="X50" s="61">
        <f t="shared" si="26"/>
        <v>0</v>
      </c>
      <c r="Y50" s="125">
        <f t="shared" si="7"/>
        <v>0</v>
      </c>
      <c r="Z50" s="12"/>
      <c r="AA50" s="70"/>
    </row>
    <row r="51" spans="1:27" ht="13" x14ac:dyDescent="0.3">
      <c r="A51" s="46" t="s">
        <v>68</v>
      </c>
      <c r="B51" s="14"/>
      <c r="C51" s="15">
        <v>0</v>
      </c>
      <c r="D51" s="15">
        <v>0</v>
      </c>
      <c r="E51" s="18"/>
      <c r="F51" s="14"/>
      <c r="G51" s="15">
        <v>0</v>
      </c>
      <c r="H51" s="15">
        <v>0</v>
      </c>
      <c r="I51" s="18"/>
      <c r="J51" s="14"/>
      <c r="K51" s="15">
        <v>0</v>
      </c>
      <c r="L51" s="15">
        <v>0</v>
      </c>
      <c r="M51" s="18"/>
      <c r="N51" s="14">
        <v>0</v>
      </c>
      <c r="O51" s="15">
        <v>0</v>
      </c>
      <c r="P51" s="15">
        <v>0</v>
      </c>
      <c r="Q51" s="18"/>
      <c r="R51" s="14">
        <v>0</v>
      </c>
      <c r="S51" s="15">
        <v>0</v>
      </c>
      <c r="T51" s="15">
        <v>0</v>
      </c>
      <c r="U51" s="18"/>
      <c r="V51" s="61">
        <f t="shared" si="26"/>
        <v>0</v>
      </c>
      <c r="W51" s="61">
        <f t="shared" si="26"/>
        <v>0</v>
      </c>
      <c r="X51" s="61">
        <f t="shared" si="26"/>
        <v>0</v>
      </c>
      <c r="Y51" s="125">
        <f t="shared" si="7"/>
        <v>0</v>
      </c>
      <c r="Z51" s="12"/>
      <c r="AA51" s="70"/>
    </row>
    <row r="52" spans="1:27" ht="13" x14ac:dyDescent="0.3">
      <c r="A52" s="46" t="s">
        <v>82</v>
      </c>
      <c r="B52" s="14">
        <v>0</v>
      </c>
      <c r="C52" s="15">
        <v>0</v>
      </c>
      <c r="D52" s="15">
        <v>0</v>
      </c>
      <c r="E52" s="18" t="s">
        <v>101</v>
      </c>
      <c r="F52" s="14">
        <v>0</v>
      </c>
      <c r="G52" s="15">
        <f>C52</f>
        <v>0</v>
      </c>
      <c r="H52" s="15">
        <v>0</v>
      </c>
      <c r="I52" s="18" t="str">
        <f>E52</f>
        <v>C</v>
      </c>
      <c r="J52" s="14">
        <v>0</v>
      </c>
      <c r="K52" s="15">
        <f>G52</f>
        <v>0</v>
      </c>
      <c r="L52" s="15">
        <v>0</v>
      </c>
      <c r="M52" s="18" t="str">
        <f>I52</f>
        <v>C</v>
      </c>
      <c r="N52" s="14">
        <v>0</v>
      </c>
      <c r="O52" s="15">
        <v>0</v>
      </c>
      <c r="P52" s="15">
        <v>0</v>
      </c>
      <c r="Q52" s="18"/>
      <c r="R52" s="14">
        <v>0</v>
      </c>
      <c r="S52" s="15">
        <v>0</v>
      </c>
      <c r="T52" s="15">
        <v>0</v>
      </c>
      <c r="U52" s="18"/>
      <c r="V52" s="61">
        <f t="shared" si="26"/>
        <v>0</v>
      </c>
      <c r="W52" s="61">
        <f t="shared" si="26"/>
        <v>0</v>
      </c>
      <c r="X52" s="61">
        <f t="shared" si="26"/>
        <v>0</v>
      </c>
      <c r="Y52" s="125" t="str">
        <f t="shared" si="7"/>
        <v>C</v>
      </c>
      <c r="Z52" s="12"/>
      <c r="AA52" s="70"/>
    </row>
    <row r="53" spans="1:27" ht="13" x14ac:dyDescent="0.3">
      <c r="A53" s="46" t="s">
        <v>83</v>
      </c>
      <c r="B53" s="59"/>
      <c r="C53" s="15">
        <v>0</v>
      </c>
      <c r="D53" s="15">
        <v>0</v>
      </c>
      <c r="E53" s="18"/>
      <c r="F53" s="59"/>
      <c r="G53" s="15">
        <v>0</v>
      </c>
      <c r="H53" s="15">
        <v>0</v>
      </c>
      <c r="I53" s="18"/>
      <c r="J53" s="59"/>
      <c r="K53" s="15">
        <v>0</v>
      </c>
      <c r="L53" s="15">
        <v>0</v>
      </c>
      <c r="M53" s="18"/>
      <c r="N53" s="59"/>
      <c r="O53" s="15">
        <v>0</v>
      </c>
      <c r="P53" s="15">
        <v>0</v>
      </c>
      <c r="Q53" s="18"/>
      <c r="R53" s="59"/>
      <c r="S53" s="15">
        <v>0</v>
      </c>
      <c r="T53" s="15">
        <v>0</v>
      </c>
      <c r="U53" s="18"/>
      <c r="V53" s="59"/>
      <c r="W53" s="61">
        <f>C53+G53+K53</f>
        <v>0</v>
      </c>
      <c r="X53" s="59"/>
      <c r="Y53" s="125">
        <f t="shared" si="7"/>
        <v>0</v>
      </c>
      <c r="Z53" s="12"/>
      <c r="AA53" s="70"/>
    </row>
    <row r="54" spans="1:27" ht="13.5" thickBot="1" x14ac:dyDescent="0.35">
      <c r="A54" s="106" t="s">
        <v>61</v>
      </c>
      <c r="B54" s="101">
        <f>SUM(B44:B52)</f>
        <v>0</v>
      </c>
      <c r="C54" s="86">
        <f>SUM(C44:C53)</f>
        <v>0</v>
      </c>
      <c r="D54" s="86">
        <f>SUM(D44:D53)</f>
        <v>0</v>
      </c>
      <c r="E54" s="87"/>
      <c r="F54" s="101">
        <f>SUM(F44:F52)</f>
        <v>0</v>
      </c>
      <c r="G54" s="86">
        <f>SUM(G44:G53)</f>
        <v>0</v>
      </c>
      <c r="H54" s="86">
        <f>SUM(H44:H53)</f>
        <v>0</v>
      </c>
      <c r="I54" s="87"/>
      <c r="J54" s="101">
        <f>SUM(J44:J52)</f>
        <v>0</v>
      </c>
      <c r="K54" s="86">
        <f>SUM(K44:K53)</f>
        <v>0</v>
      </c>
      <c r="L54" s="86">
        <f>SUM(L44:L53)</f>
        <v>0</v>
      </c>
      <c r="M54" s="87"/>
      <c r="N54" s="101">
        <f>SUM(N44:N52)</f>
        <v>0</v>
      </c>
      <c r="O54" s="86">
        <f>SUM(O44:O53)</f>
        <v>0</v>
      </c>
      <c r="P54" s="86">
        <f>SUM(P44:P53)</f>
        <v>0</v>
      </c>
      <c r="Q54" s="87"/>
      <c r="R54" s="101">
        <f>SUM(R44:R52)</f>
        <v>0</v>
      </c>
      <c r="S54" s="86">
        <f>SUM(S44:S53)</f>
        <v>0</v>
      </c>
      <c r="T54" s="86">
        <f>SUM(T44:T53)</f>
        <v>0</v>
      </c>
      <c r="U54" s="87"/>
      <c r="V54" s="101">
        <f t="shared" ref="V54:X55" si="27">SUM(B54,F54,J54,N54,R54)</f>
        <v>0</v>
      </c>
      <c r="W54" s="101">
        <f t="shared" si="27"/>
        <v>0</v>
      </c>
      <c r="X54" s="101">
        <f t="shared" si="27"/>
        <v>0</v>
      </c>
      <c r="Y54" s="125">
        <f t="shared" si="7"/>
        <v>0</v>
      </c>
      <c r="Z54" s="12"/>
      <c r="AA54" s="70"/>
    </row>
    <row r="55" spans="1:27" ht="13.5" thickBot="1" x14ac:dyDescent="0.35">
      <c r="A55" s="113" t="s">
        <v>63</v>
      </c>
      <c r="B55" s="114">
        <f>B31+B32+B36+B42+B54</f>
        <v>0</v>
      </c>
      <c r="C55" s="115">
        <f>C31+C32+C36+C42+C54</f>
        <v>0</v>
      </c>
      <c r="D55" s="115">
        <f>D31+D32+D36+D42+D54</f>
        <v>0</v>
      </c>
      <c r="E55" s="116"/>
      <c r="F55" s="114">
        <f>F31+F32+F36+F42+F54</f>
        <v>0</v>
      </c>
      <c r="G55" s="115">
        <f>G31+G32+G36+G42+G54</f>
        <v>0</v>
      </c>
      <c r="H55" s="115">
        <f>H31+H32+H36+H42+H54</f>
        <v>0</v>
      </c>
      <c r="I55" s="116"/>
      <c r="J55" s="114">
        <f>J31+J32+J36+J42+J54</f>
        <v>0</v>
      </c>
      <c r="K55" s="115">
        <f>K31+K32+K36+K42+K54</f>
        <v>0</v>
      </c>
      <c r="L55" s="115">
        <f>L31+L32+L36+L42+L54</f>
        <v>0</v>
      </c>
      <c r="M55" s="116"/>
      <c r="N55" s="114">
        <f>N31+N32+N36+N42+N54</f>
        <v>0</v>
      </c>
      <c r="O55" s="115">
        <f>O31+O32+O36+O42+O54</f>
        <v>0</v>
      </c>
      <c r="P55" s="115">
        <f>P31+P32+P36+P42+P54</f>
        <v>0</v>
      </c>
      <c r="Q55" s="116"/>
      <c r="R55" s="114">
        <f>R31+R32+R36+R42+R54</f>
        <v>0</v>
      </c>
      <c r="S55" s="115">
        <f>S31+S32+S36+S42+S54</f>
        <v>0</v>
      </c>
      <c r="T55" s="115">
        <f>T31+T32+T36+T42+T54</f>
        <v>0</v>
      </c>
      <c r="U55" s="116"/>
      <c r="V55" s="114">
        <f t="shared" si="27"/>
        <v>0</v>
      </c>
      <c r="W55" s="114">
        <f t="shared" si="27"/>
        <v>0</v>
      </c>
      <c r="X55" s="114">
        <f t="shared" si="27"/>
        <v>0</v>
      </c>
      <c r="Y55" s="125">
        <f t="shared" si="7"/>
        <v>0</v>
      </c>
      <c r="Z55" s="12"/>
    </row>
    <row r="56" spans="1:27" ht="13" x14ac:dyDescent="0.3">
      <c r="A56" s="81" t="s">
        <v>16</v>
      </c>
      <c r="B56" s="82"/>
      <c r="C56" s="83"/>
      <c r="D56" s="83"/>
      <c r="E56" s="84"/>
      <c r="F56" s="82"/>
      <c r="G56" s="83"/>
      <c r="H56" s="83"/>
      <c r="I56" s="84"/>
      <c r="J56" s="82"/>
      <c r="K56" s="83"/>
      <c r="L56" s="83"/>
      <c r="M56" s="84"/>
      <c r="N56" s="82"/>
      <c r="O56" s="83"/>
      <c r="P56" s="83"/>
      <c r="Q56" s="84"/>
      <c r="R56" s="82"/>
      <c r="S56" s="83"/>
      <c r="T56" s="83"/>
      <c r="U56" s="84"/>
      <c r="V56" s="82"/>
      <c r="W56" s="82"/>
      <c r="X56" s="82"/>
      <c r="Y56" s="125">
        <f t="shared" si="7"/>
        <v>0</v>
      </c>
      <c r="Z56" s="12"/>
    </row>
    <row r="57" spans="1:27" ht="14.25" customHeight="1" x14ac:dyDescent="0.3">
      <c r="A57" s="85" t="s">
        <v>90</v>
      </c>
      <c r="B57" s="61">
        <f>ROUND($B$69*B31,0)</f>
        <v>0</v>
      </c>
      <c r="C57" s="62">
        <f>ROUND($B$68*C55,0)</f>
        <v>0</v>
      </c>
      <c r="D57" s="62">
        <v>0</v>
      </c>
      <c r="E57" s="18"/>
      <c r="F57" s="61">
        <f>ROUND($B$69*F31,0)</f>
        <v>0</v>
      </c>
      <c r="G57" s="62">
        <f>ROUND($B$68*G55,0)</f>
        <v>0</v>
      </c>
      <c r="H57" s="62">
        <v>0</v>
      </c>
      <c r="I57" s="18"/>
      <c r="J57" s="61">
        <f>ROUND($B$69*J31,0)</f>
        <v>0</v>
      </c>
      <c r="K57" s="62">
        <f>ROUND($B$68*K55,0)</f>
        <v>0</v>
      </c>
      <c r="L57" s="62">
        <v>0</v>
      </c>
      <c r="M57" s="18"/>
      <c r="N57" s="61">
        <f>ROUND($B$69*N31,0)</f>
        <v>0</v>
      </c>
      <c r="O57" s="62">
        <f>ROUND($B$68*O55,0)</f>
        <v>0</v>
      </c>
      <c r="P57" s="62">
        <f>ROUND($B$68*P55,0)</f>
        <v>0</v>
      </c>
      <c r="Q57" s="18"/>
      <c r="R57" s="61">
        <f>ROUND($B$69*R31,0)</f>
        <v>0</v>
      </c>
      <c r="S57" s="62">
        <f>ROUND($B$68*S55,0)</f>
        <v>0</v>
      </c>
      <c r="T57" s="62">
        <f>ROUND($B$68*T55,0)</f>
        <v>0</v>
      </c>
      <c r="U57" s="18"/>
      <c r="V57" s="61">
        <f>SUM(B57,F57,J57,N57,R57)</f>
        <v>0</v>
      </c>
      <c r="W57" s="61">
        <f>SUM(C57,G57,K57,O57,S57)</f>
        <v>0</v>
      </c>
      <c r="X57" s="61">
        <f>SUM(D57,H57,L57,P57,T57)</f>
        <v>0</v>
      </c>
      <c r="Y57" s="125">
        <f t="shared" si="7"/>
        <v>0</v>
      </c>
      <c r="Z57" s="12"/>
    </row>
    <row r="58" spans="1:27" ht="13.5" thickBot="1" x14ac:dyDescent="0.35">
      <c r="A58" s="79" t="s">
        <v>9</v>
      </c>
      <c r="B58" s="130">
        <f>SUM(B55,B57)</f>
        <v>0</v>
      </c>
      <c r="C58" s="131">
        <f>SUM(C55,C57)</f>
        <v>0</v>
      </c>
      <c r="D58" s="131">
        <f>SUM(D55,D57)</f>
        <v>0</v>
      </c>
      <c r="E58" s="19"/>
      <c r="F58" s="80">
        <f>SUM(F55,F57)</f>
        <v>0</v>
      </c>
      <c r="G58" s="131">
        <f>SUM(G55,G57)</f>
        <v>0</v>
      </c>
      <c r="H58" s="131">
        <f>SUM(H55,H57)</f>
        <v>0</v>
      </c>
      <c r="I58" s="21"/>
      <c r="J58" s="80">
        <f>SUM(J55,J57)</f>
        <v>0</v>
      </c>
      <c r="K58" s="131">
        <f>SUM(K55,K57)</f>
        <v>0</v>
      </c>
      <c r="L58" s="131">
        <f>SUM(L55,L57)</f>
        <v>0</v>
      </c>
      <c r="M58" s="21"/>
      <c r="N58" s="80">
        <f>SUM(N55,N57)</f>
        <v>0</v>
      </c>
      <c r="O58" s="131">
        <f>SUM(O55,O57)</f>
        <v>0</v>
      </c>
      <c r="P58" s="131">
        <f>SUM(P55,P57)</f>
        <v>0</v>
      </c>
      <c r="Q58" s="21"/>
      <c r="R58" s="80">
        <f>SUM(R55,R57)</f>
        <v>0</v>
      </c>
      <c r="S58" s="131">
        <f>SUM(S55,S57)</f>
        <v>0</v>
      </c>
      <c r="T58" s="131">
        <f>SUM(T55,T57)</f>
        <v>0</v>
      </c>
      <c r="U58" s="21"/>
      <c r="V58" s="80">
        <f>SUM(V55,V57)</f>
        <v>0</v>
      </c>
      <c r="W58" s="80">
        <f>SUM(W55,W57)</f>
        <v>0</v>
      </c>
      <c r="X58" s="80">
        <f>SUM(X55,X57)</f>
        <v>0</v>
      </c>
      <c r="Y58" s="125">
        <f t="shared" si="7"/>
        <v>0</v>
      </c>
      <c r="Z58" s="13"/>
    </row>
    <row r="59" spans="1:27" ht="13" thickTop="1" x14ac:dyDescent="0.25">
      <c r="A59" s="69" t="s">
        <v>93</v>
      </c>
      <c r="B59" s="1"/>
      <c r="C59" s="1"/>
      <c r="D59" s="129">
        <f>IF(((B55+D55)*0.22-(B57+D57))&gt;0,ROUND((B55+D55)*0.22-(B57+D57),0),0)</f>
        <v>0</v>
      </c>
      <c r="F59" s="1"/>
      <c r="G59" s="1"/>
      <c r="H59" s="129">
        <f>IF(((F55+H55)*0.22-(F57+H57))&gt;0,ROUND((F55+H55)*0.22-(F57+H57),0),0)</f>
        <v>0</v>
      </c>
      <c r="J59" s="1"/>
      <c r="K59" s="1"/>
      <c r="L59" s="129">
        <f>IF(((J55+L55)*0.22-(J57+L57))&gt;0,ROUND((J55+L55)*0.22-(J57+L57),0),0)</f>
        <v>0</v>
      </c>
      <c r="N59" s="1"/>
      <c r="O59" s="1"/>
      <c r="P59" s="129">
        <f>IF(((N55+P55)*0.22-(N57+P57))&gt;0,ROUND((N55+P55)*0.22-(N57+P57),0),0)</f>
        <v>0</v>
      </c>
      <c r="R59" s="1"/>
      <c r="S59" s="1"/>
      <c r="T59" s="129">
        <f>ROUND((R55+T55)*0.22-(R57+T57),0)</f>
        <v>0</v>
      </c>
      <c r="X59" s="129">
        <f>SUM(D59,H59,L59,P59,T59)</f>
        <v>0</v>
      </c>
    </row>
    <row r="60" spans="1:27" ht="14" x14ac:dyDescent="0.3">
      <c r="A60" s="132" t="s">
        <v>94</v>
      </c>
      <c r="B60" s="1"/>
      <c r="C60" s="1"/>
      <c r="F60" s="1"/>
      <c r="G60" s="1"/>
    </row>
    <row r="61" spans="1:27" s="7" customFormat="1" ht="15.5" x14ac:dyDescent="0.35">
      <c r="A61" s="47" t="s">
        <v>104</v>
      </c>
      <c r="B61" s="6"/>
      <c r="C61" s="6"/>
      <c r="E61" s="16"/>
      <c r="I61" s="16"/>
      <c r="M61" s="16"/>
      <c r="Q61" s="16"/>
      <c r="U61" s="16"/>
      <c r="V61" s="71"/>
      <c r="W61" s="71"/>
      <c r="X61" s="72"/>
      <c r="Y61" s="25"/>
    </row>
    <row r="62" spans="1:27" x14ac:dyDescent="0.25">
      <c r="A62" t="s">
        <v>34</v>
      </c>
      <c r="B62" s="8">
        <v>0.4768</v>
      </c>
      <c r="C62" s="8"/>
      <c r="F62" s="1"/>
      <c r="G62" s="1"/>
      <c r="L62" s="1"/>
    </row>
    <row r="63" spans="1:27" x14ac:dyDescent="0.25">
      <c r="B63" s="8"/>
      <c r="C63" s="8"/>
      <c r="H63" s="1"/>
      <c r="N63" s="69"/>
      <c r="O63" s="69"/>
    </row>
    <row r="64" spans="1:27" x14ac:dyDescent="0.25">
      <c r="A64" t="s">
        <v>14</v>
      </c>
      <c r="B64" s="8">
        <v>0.19339999999999999</v>
      </c>
      <c r="C64" s="8"/>
      <c r="V64" s="1"/>
      <c r="W64" s="1"/>
    </row>
    <row r="65" spans="1:25" x14ac:dyDescent="0.25">
      <c r="A65" t="s">
        <v>35</v>
      </c>
      <c r="B65" s="8">
        <v>9.7199999999999995E-2</v>
      </c>
      <c r="C65" s="8"/>
    </row>
    <row r="66" spans="1:25" x14ac:dyDescent="0.25">
      <c r="A66" t="s">
        <v>85</v>
      </c>
      <c r="B66" s="8">
        <v>0.27560000000000001</v>
      </c>
      <c r="C66" s="8"/>
      <c r="D66" t="s">
        <v>86</v>
      </c>
    </row>
    <row r="68" spans="1:25" ht="13" x14ac:dyDescent="0.3">
      <c r="A68" s="5" t="s">
        <v>88</v>
      </c>
      <c r="B68" s="8">
        <v>0.22</v>
      </c>
      <c r="C68" s="8"/>
      <c r="D68" s="69" t="s">
        <v>89</v>
      </c>
    </row>
    <row r="69" spans="1:25" ht="13" x14ac:dyDescent="0.3">
      <c r="A69" s="41" t="s">
        <v>32</v>
      </c>
      <c r="B69" s="65">
        <v>0.25</v>
      </c>
      <c r="C69" s="65"/>
      <c r="D69" s="69" t="s">
        <v>91</v>
      </c>
    </row>
    <row r="70" spans="1:25" ht="13" x14ac:dyDescent="0.3">
      <c r="A70" s="5"/>
      <c r="B70" s="8"/>
      <c r="C70" s="8"/>
    </row>
    <row r="71" spans="1:25" ht="13" x14ac:dyDescent="0.3">
      <c r="A71" s="27" t="s">
        <v>31</v>
      </c>
      <c r="B71" s="28"/>
      <c r="C71" s="28"/>
      <c r="D71" s="29"/>
      <c r="E71" s="136"/>
      <c r="F71" s="28"/>
      <c r="G71" s="28"/>
      <c r="H71" s="28"/>
      <c r="I71" s="30"/>
      <c r="J71" s="35"/>
      <c r="K71" s="35"/>
      <c r="L71" s="30"/>
      <c r="M71"/>
      <c r="Q71"/>
      <c r="U71"/>
      <c r="Y71"/>
    </row>
    <row r="72" spans="1:25" ht="13" x14ac:dyDescent="0.3">
      <c r="A72" s="31" t="s">
        <v>28</v>
      </c>
      <c r="B72" s="32"/>
      <c r="C72" s="32"/>
      <c r="D72" s="33"/>
      <c r="E72" s="137"/>
      <c r="F72" s="32"/>
      <c r="G72" s="32"/>
      <c r="H72" s="32"/>
      <c r="I72" s="34"/>
      <c r="J72" s="36"/>
      <c r="K72" s="36"/>
      <c r="L72" s="34"/>
      <c r="M72"/>
      <c r="Q72"/>
      <c r="U72"/>
      <c r="Y72"/>
    </row>
    <row r="73" spans="1:25" ht="13.5" thickBot="1" x14ac:dyDescent="0.35">
      <c r="A73" s="5" t="s">
        <v>87</v>
      </c>
    </row>
    <row r="74" spans="1:25" x14ac:dyDescent="0.25">
      <c r="A74" s="118" t="s">
        <v>76</v>
      </c>
      <c r="B74" s="37">
        <f>(SUMIF(Y15:Y20,"=C",W15:W20))*(1+$B$62)</f>
        <v>0</v>
      </c>
      <c r="C74" s="37">
        <f>(SUMIF(Y15:Y20,"=K",W15:W20)*(1+$B$62))</f>
        <v>0</v>
      </c>
    </row>
    <row r="75" spans="1:25" x14ac:dyDescent="0.25">
      <c r="A75" s="119" t="s">
        <v>77</v>
      </c>
      <c r="B75" s="37">
        <f>W25</f>
        <v>0</v>
      </c>
      <c r="C75" s="120"/>
    </row>
    <row r="76" spans="1:25" x14ac:dyDescent="0.25">
      <c r="A76" s="119" t="s">
        <v>78</v>
      </c>
      <c r="B76" s="37">
        <f>W26</f>
        <v>0</v>
      </c>
      <c r="C76" s="120"/>
    </row>
    <row r="77" spans="1:25" x14ac:dyDescent="0.25">
      <c r="A77" s="119" t="s">
        <v>79</v>
      </c>
      <c r="B77" s="37">
        <f>W32</f>
        <v>0</v>
      </c>
      <c r="C77" s="120"/>
    </row>
    <row r="78" spans="1:25" x14ac:dyDescent="0.25">
      <c r="A78" s="119" t="s">
        <v>80</v>
      </c>
      <c r="B78" s="37">
        <f>W36+W42+(W54-W52-W53)</f>
        <v>0</v>
      </c>
      <c r="C78" s="120"/>
    </row>
    <row r="79" spans="1:25" x14ac:dyDescent="0.25">
      <c r="A79" s="119" t="s">
        <v>81</v>
      </c>
      <c r="B79" s="37">
        <f>W52</f>
        <v>0</v>
      </c>
      <c r="C79" s="120"/>
    </row>
    <row r="80" spans="1:25" x14ac:dyDescent="0.25">
      <c r="A80" s="119" t="s">
        <v>19</v>
      </c>
      <c r="B80" s="117"/>
      <c r="C80" s="121">
        <f>W53</f>
        <v>0</v>
      </c>
    </row>
    <row r="81" spans="1:13" ht="13" x14ac:dyDescent="0.3">
      <c r="A81" s="119" t="s">
        <v>17</v>
      </c>
      <c r="B81" s="117"/>
      <c r="C81" s="121">
        <f>X59</f>
        <v>0</v>
      </c>
      <c r="D81" s="38" t="s">
        <v>29</v>
      </c>
      <c r="E81" s="138" t="s">
        <v>30</v>
      </c>
      <c r="G81" s="39"/>
      <c r="H81" s="39"/>
      <c r="I81" s="40"/>
      <c r="J81" s="39"/>
      <c r="K81" s="39"/>
      <c r="L81" s="39"/>
      <c r="M81" s="40"/>
    </row>
    <row r="82" spans="1:13" x14ac:dyDescent="0.25">
      <c r="A82" s="119" t="s">
        <v>18</v>
      </c>
      <c r="B82" s="117"/>
      <c r="C82" s="121">
        <f>W57</f>
        <v>0</v>
      </c>
    </row>
    <row r="83" spans="1:13" ht="13.5" thickBot="1" x14ac:dyDescent="0.35">
      <c r="A83" s="122" t="s">
        <v>9</v>
      </c>
      <c r="B83" s="123">
        <f>SUM(B74:B82)</f>
        <v>0</v>
      </c>
      <c r="C83" s="124">
        <f>SUM(C74:C82)</f>
        <v>0</v>
      </c>
    </row>
    <row r="86" spans="1:13" ht="15.5" x14ac:dyDescent="0.35">
      <c r="A86" s="3" t="s">
        <v>20</v>
      </c>
    </row>
    <row r="87" spans="1:13" x14ac:dyDescent="0.25">
      <c r="A87" t="s">
        <v>21</v>
      </c>
      <c r="B87" s="1">
        <f>V58</f>
        <v>0</v>
      </c>
      <c r="C87" s="1"/>
      <c r="D87" s="1"/>
    </row>
    <row r="88" spans="1:13" ht="13" x14ac:dyDescent="0.3">
      <c r="A88" s="5" t="s">
        <v>22</v>
      </c>
      <c r="B88" s="1">
        <f>C81</f>
        <v>0</v>
      </c>
      <c r="C88" s="1"/>
    </row>
    <row r="89" spans="1:13" x14ac:dyDescent="0.25">
      <c r="A89" t="s">
        <v>23</v>
      </c>
      <c r="B89" s="1">
        <f>B74+C74</f>
        <v>0</v>
      </c>
      <c r="C89" s="1"/>
    </row>
    <row r="90" spans="1:13" x14ac:dyDescent="0.25">
      <c r="A90" t="s">
        <v>24</v>
      </c>
      <c r="B90" s="1">
        <f>B75+C75+B76+B77+B78</f>
        <v>0</v>
      </c>
      <c r="C90" s="1"/>
    </row>
    <row r="91" spans="1:13" x14ac:dyDescent="0.25">
      <c r="A91" t="s">
        <v>25</v>
      </c>
      <c r="B91" s="1">
        <f>B79</f>
        <v>0</v>
      </c>
      <c r="C91" s="1"/>
    </row>
    <row r="92" spans="1:13" x14ac:dyDescent="0.25">
      <c r="A92" s="69" t="s">
        <v>95</v>
      </c>
      <c r="B92" s="1">
        <f>C80+C79</f>
        <v>0</v>
      </c>
      <c r="C92" s="1"/>
    </row>
    <row r="93" spans="1:13" ht="13" x14ac:dyDescent="0.3">
      <c r="A93" s="5" t="s">
        <v>26</v>
      </c>
      <c r="B93" s="1">
        <f>C82</f>
        <v>0</v>
      </c>
      <c r="C93" s="1"/>
    </row>
    <row r="94" spans="1:13" x14ac:dyDescent="0.25">
      <c r="B94" s="1"/>
      <c r="C94" s="1"/>
    </row>
    <row r="95" spans="1:13" ht="13" x14ac:dyDescent="0.3">
      <c r="A95" s="5" t="s">
        <v>27</v>
      </c>
      <c r="B95" s="1">
        <f>SUM(B87:B93)</f>
        <v>0</v>
      </c>
      <c r="C95" s="1"/>
      <c r="D95" s="1"/>
    </row>
    <row r="97" spans="1:12" x14ac:dyDescent="0.25">
      <c r="A97" s="7"/>
      <c r="B97" s="7"/>
      <c r="C97" s="7"/>
      <c r="D97" s="7"/>
      <c r="E97" s="16"/>
      <c r="F97" s="7"/>
      <c r="G97" s="7"/>
      <c r="H97" s="7"/>
      <c r="I97" s="16"/>
      <c r="J97" s="7"/>
      <c r="K97" s="7"/>
      <c r="L97" s="7"/>
    </row>
    <row r="98" spans="1:12" ht="13" x14ac:dyDescent="0.3">
      <c r="A98" s="58"/>
      <c r="B98" s="7"/>
      <c r="C98" s="7"/>
      <c r="D98" s="7"/>
      <c r="E98" s="16"/>
      <c r="F98" s="7"/>
      <c r="G98" s="7"/>
      <c r="H98" s="7"/>
      <c r="I98" s="16"/>
      <c r="J98" s="7"/>
      <c r="K98" s="7"/>
      <c r="L98" s="7"/>
    </row>
    <row r="99" spans="1:12" x14ac:dyDescent="0.25">
      <c r="A99" s="7"/>
      <c r="B99" s="7"/>
      <c r="C99" s="7"/>
      <c r="D99" s="7"/>
      <c r="E99" s="16"/>
      <c r="F99" s="7"/>
      <c r="G99" s="7"/>
      <c r="H99" s="7"/>
      <c r="I99" s="16"/>
      <c r="J99" s="7"/>
      <c r="K99" s="7"/>
      <c r="L99" s="7"/>
    </row>
    <row r="100" spans="1:12" x14ac:dyDescent="0.25">
      <c r="A100" s="7"/>
      <c r="B100" s="7"/>
      <c r="C100" s="7"/>
      <c r="D100" s="7"/>
      <c r="E100" s="16"/>
      <c r="F100" s="7"/>
      <c r="G100" s="7"/>
      <c r="H100" s="7"/>
      <c r="I100" s="16"/>
      <c r="J100" s="7"/>
      <c r="K100" s="7"/>
      <c r="L100" s="7"/>
    </row>
  </sheetData>
  <mergeCells count="21">
    <mergeCell ref="B12:D12"/>
    <mergeCell ref="F12:H12"/>
    <mergeCell ref="J12:L12"/>
    <mergeCell ref="R12:T12"/>
    <mergeCell ref="N12:P12"/>
    <mergeCell ref="H3:X3"/>
    <mergeCell ref="R10:T10"/>
    <mergeCell ref="V10:X10"/>
    <mergeCell ref="B10:D10"/>
    <mergeCell ref="F10:H10"/>
    <mergeCell ref="J10:L10"/>
    <mergeCell ref="N10:P10"/>
    <mergeCell ref="B4:E4"/>
    <mergeCell ref="B3:E3"/>
    <mergeCell ref="V11:X11"/>
    <mergeCell ref="B11:D11"/>
    <mergeCell ref="F11:H11"/>
    <mergeCell ref="J11:L11"/>
    <mergeCell ref="B5:X5"/>
    <mergeCell ref="N11:P11"/>
    <mergeCell ref="R11:T11"/>
  </mergeCells>
  <phoneticPr fontId="5" type="noConversion"/>
  <printOptions horizontalCentered="1"/>
  <pageMargins left="0.4" right="0.25" top="0.45" bottom="0.4" header="0.18" footer="0.25"/>
  <pageSetup scale="6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>
      <selection activeCell="F20" sqref="F20"/>
    </sheetView>
  </sheetViews>
  <sheetFormatPr defaultRowHeight="12.5" x14ac:dyDescent="0.25"/>
  <cols>
    <col min="1" max="1" width="5.54296875" customWidth="1"/>
    <col min="2" max="2" width="11" customWidth="1"/>
  </cols>
  <sheetData>
    <row r="3" s="67" customFormat="1" ht="14" x14ac:dyDescent="0.3"/>
    <row r="4" s="67" customFormat="1" ht="14" x14ac:dyDescent="0.3"/>
    <row r="5" s="67" customFormat="1" ht="14" x14ac:dyDescent="0.3"/>
    <row r="6" s="67" customFormat="1" ht="14" x14ac:dyDescent="0.3"/>
    <row r="7" s="67" customFormat="1" ht="14" x14ac:dyDescent="0.3"/>
    <row r="8" s="67" customFormat="1" ht="14" x14ac:dyDescent="0.3"/>
    <row r="9" s="67" customFormat="1" ht="14" x14ac:dyDescent="0.3"/>
    <row r="10" s="67" customFormat="1" ht="14" x14ac:dyDescent="0.3"/>
    <row r="11" s="67" customFormat="1" ht="14" x14ac:dyDescent="0.3"/>
    <row r="12" s="67" customFormat="1" ht="14" x14ac:dyDescent="0.3"/>
    <row r="13" s="67" customFormat="1" ht="14" x14ac:dyDescent="0.3"/>
    <row r="14" s="67" customFormat="1" ht="14" x14ac:dyDescent="0.3"/>
    <row r="15" s="67" customFormat="1" ht="14" x14ac:dyDescent="0.3"/>
    <row r="16" s="67" customFormat="1" ht="14" x14ac:dyDescent="0.3"/>
    <row r="17" s="67" customFormat="1" ht="14" x14ac:dyDescent="0.3"/>
    <row r="18" s="67" customFormat="1" ht="14" x14ac:dyDescent="0.3"/>
    <row r="19" s="67" customFormat="1" ht="14" x14ac:dyDescent="0.3"/>
    <row r="20" s="67" customFormat="1" ht="14" x14ac:dyDescent="0.3"/>
    <row r="21" s="67" customFormat="1" ht="14" x14ac:dyDescent="0.3"/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Justification</vt:lpstr>
      <vt:lpstr>Budget!Print_Area</vt:lpstr>
      <vt:lpstr>Justification!Print_Area</vt:lpstr>
    </vt:vector>
  </TitlesOfParts>
  <Company>latech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Parker</dc:creator>
  <cp:lastModifiedBy>Beth Free</cp:lastModifiedBy>
  <cp:lastPrinted>2015-07-06T16:00:33Z</cp:lastPrinted>
  <dcterms:created xsi:type="dcterms:W3CDTF">2004-07-30T15:14:41Z</dcterms:created>
  <dcterms:modified xsi:type="dcterms:W3CDTF">2020-02-20T17:38:24Z</dcterms:modified>
</cp:coreProperties>
</file>