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th Free\BFREE (YANGUSERS2HOME)\OUR current\Forms_frm ltrs_budget info\Budget_routing forms\2019-20\"/>
    </mc:Choice>
  </mc:AlternateContent>
  <bookViews>
    <workbookView xWindow="0" yWindow="0" windowWidth="19440" windowHeight="13640"/>
  </bookViews>
  <sheets>
    <sheet name="Budget" sheetId="1" r:id="rId1"/>
    <sheet name="Justification" sheetId="2" r:id="rId2"/>
  </sheets>
  <definedNames>
    <definedName name="_xlnm.Print_Area" localSheetId="0">Budget!$A$1:$S$59</definedName>
    <definedName name="_xlnm.Print_Area" localSheetId="1">Justification!$A$1:$M$21</definedName>
  </definedNames>
  <calcPr calcId="162913"/>
</workbook>
</file>

<file path=xl/calcChain.xml><?xml version="1.0" encoding="utf-8"?>
<calcChain xmlns="http://schemas.openxmlformats.org/spreadsheetml/2006/main">
  <c r="F26" i="1" l="1"/>
  <c r="I26" i="1"/>
  <c r="L26" i="1"/>
  <c r="O26" i="1" s="1"/>
  <c r="E26" i="1"/>
  <c r="H26" i="1"/>
  <c r="K26" i="1" s="1"/>
  <c r="F25" i="1"/>
  <c r="I25" i="1"/>
  <c r="L25" i="1"/>
  <c r="O25" i="1" s="1"/>
  <c r="E25" i="1"/>
  <c r="H25" i="1"/>
  <c r="K25" i="1" s="1"/>
  <c r="G18" i="1"/>
  <c r="P20" i="1"/>
  <c r="P19" i="1"/>
  <c r="P18" i="1"/>
  <c r="P17" i="1"/>
  <c r="P16" i="1"/>
  <c r="P15" i="1"/>
  <c r="M20" i="1"/>
  <c r="M19" i="1"/>
  <c r="M18" i="1"/>
  <c r="M17" i="1"/>
  <c r="M16" i="1"/>
  <c r="M15" i="1"/>
  <c r="J18" i="1"/>
  <c r="G20" i="1"/>
  <c r="J20" i="1" s="1"/>
  <c r="G19" i="1"/>
  <c r="J19" i="1"/>
  <c r="G17" i="1"/>
  <c r="J17" i="1" s="1"/>
  <c r="G16" i="1"/>
  <c r="J16" i="1"/>
  <c r="G15" i="1"/>
  <c r="J15" i="1" s="1"/>
  <c r="N54" i="1"/>
  <c r="Q52" i="1"/>
  <c r="K54" i="1"/>
  <c r="H54" i="1"/>
  <c r="E54" i="1"/>
  <c r="B54" i="1"/>
  <c r="R52" i="1"/>
  <c r="B80" i="1" s="1"/>
  <c r="B92" i="1" s="1"/>
  <c r="S20" i="1"/>
  <c r="S19" i="1"/>
  <c r="S18" i="1"/>
  <c r="S17" i="1"/>
  <c r="S16" i="1"/>
  <c r="S15" i="1"/>
  <c r="F28" i="1"/>
  <c r="I28" i="1" s="1"/>
  <c r="E28" i="1"/>
  <c r="F27" i="1"/>
  <c r="I27" i="1" s="1"/>
  <c r="E27" i="1"/>
  <c r="H27" i="1" s="1"/>
  <c r="F24" i="1"/>
  <c r="I24" i="1" s="1"/>
  <c r="E24" i="1"/>
  <c r="F23" i="1"/>
  <c r="I23" i="1" s="1"/>
  <c r="E23" i="1"/>
  <c r="H23" i="1" s="1"/>
  <c r="K23" i="1" s="1"/>
  <c r="N23" i="1" s="1"/>
  <c r="F20" i="1"/>
  <c r="I20" i="1" s="1"/>
  <c r="F19" i="1"/>
  <c r="I19" i="1" s="1"/>
  <c r="F18" i="1"/>
  <c r="I18" i="1" s="1"/>
  <c r="F17" i="1"/>
  <c r="I17" i="1" s="1"/>
  <c r="L17" i="1" s="1"/>
  <c r="O17" i="1" s="1"/>
  <c r="F16" i="1"/>
  <c r="I16" i="1" s="1"/>
  <c r="L16" i="1" s="1"/>
  <c r="O16" i="1" s="1"/>
  <c r="F15" i="1"/>
  <c r="F21" i="1" s="1"/>
  <c r="E20" i="1"/>
  <c r="H20" i="1" s="1"/>
  <c r="E19" i="1"/>
  <c r="H19" i="1" s="1"/>
  <c r="K19" i="1" s="1"/>
  <c r="N19" i="1" s="1"/>
  <c r="E18" i="1"/>
  <c r="H18" i="1" s="1"/>
  <c r="E17" i="1"/>
  <c r="E16" i="1"/>
  <c r="H16" i="1" s="1"/>
  <c r="E15" i="1"/>
  <c r="H15" i="1" s="1"/>
  <c r="O54" i="1"/>
  <c r="L54" i="1"/>
  <c r="I54" i="1"/>
  <c r="F54" i="1"/>
  <c r="N42" i="1"/>
  <c r="Q11" i="1"/>
  <c r="R53" i="1"/>
  <c r="R51" i="1"/>
  <c r="R50" i="1"/>
  <c r="R48" i="1"/>
  <c r="C21" i="1"/>
  <c r="C54" i="1"/>
  <c r="Q51" i="1"/>
  <c r="Q50" i="1"/>
  <c r="R41" i="1"/>
  <c r="Q41" i="1"/>
  <c r="R40" i="1"/>
  <c r="Q40" i="1"/>
  <c r="R39" i="1"/>
  <c r="R38" i="1"/>
  <c r="Q38" i="1"/>
  <c r="O42" i="1"/>
  <c r="O36" i="1"/>
  <c r="N36" i="1"/>
  <c r="L42" i="1"/>
  <c r="K42" i="1"/>
  <c r="L36" i="1"/>
  <c r="K36" i="1"/>
  <c r="I42" i="1"/>
  <c r="H42" i="1"/>
  <c r="I36" i="1"/>
  <c r="H36" i="1"/>
  <c r="C81" i="1"/>
  <c r="B93" i="1"/>
  <c r="Q39" i="1"/>
  <c r="R54" i="1"/>
  <c r="F42" i="1"/>
  <c r="E42" i="1"/>
  <c r="F36" i="1"/>
  <c r="C30" i="1"/>
  <c r="C31" i="1" s="1"/>
  <c r="C29" i="1"/>
  <c r="C57" i="1"/>
  <c r="Q54" i="1"/>
  <c r="C42" i="1"/>
  <c r="R42" i="1" s="1"/>
  <c r="B42" i="1"/>
  <c r="Q42" i="1" s="1"/>
  <c r="C36" i="1"/>
  <c r="R36" i="1" s="1"/>
  <c r="B79" i="1" s="1"/>
  <c r="B36" i="1"/>
  <c r="Q48" i="1"/>
  <c r="E36" i="1"/>
  <c r="B21" i="1"/>
  <c r="B30" i="1" s="1"/>
  <c r="Q34" i="1"/>
  <c r="R34" i="1"/>
  <c r="Q35" i="1"/>
  <c r="R35" i="1"/>
  <c r="Q36" i="1"/>
  <c r="Q32" i="1"/>
  <c r="R32" i="1"/>
  <c r="B78" i="1"/>
  <c r="Q44" i="1"/>
  <c r="R44" i="1"/>
  <c r="Q45" i="1"/>
  <c r="R45" i="1"/>
  <c r="Q46" i="1"/>
  <c r="R46" i="1"/>
  <c r="Q47" i="1"/>
  <c r="R47" i="1"/>
  <c r="R25" i="1" l="1"/>
  <c r="B76" i="1" s="1"/>
  <c r="K15" i="1"/>
  <c r="L18" i="1"/>
  <c r="O18" i="1" s="1"/>
  <c r="R18" i="1"/>
  <c r="L20" i="1"/>
  <c r="O20" i="1" s="1"/>
  <c r="Q17" i="1"/>
  <c r="K27" i="1"/>
  <c r="N27" i="1" s="1"/>
  <c r="K16" i="1"/>
  <c r="N16" i="1" s="1"/>
  <c r="Q16" i="1"/>
  <c r="L27" i="1"/>
  <c r="O27" i="1" s="1"/>
  <c r="L19" i="1"/>
  <c r="O19" i="1" s="1"/>
  <c r="R19" i="1"/>
  <c r="L23" i="1"/>
  <c r="O23" i="1" s="1"/>
  <c r="R23" i="1" s="1"/>
  <c r="L28" i="1"/>
  <c r="O28" i="1" s="1"/>
  <c r="R28" i="1"/>
  <c r="F30" i="1"/>
  <c r="F31" i="1" s="1"/>
  <c r="F55" i="1" s="1"/>
  <c r="F29" i="1"/>
  <c r="N25" i="1"/>
  <c r="Q25" i="1"/>
  <c r="R26" i="1"/>
  <c r="B77" i="1" s="1"/>
  <c r="K18" i="1"/>
  <c r="N18" i="1" s="1"/>
  <c r="Q18" i="1" s="1"/>
  <c r="N26" i="1"/>
  <c r="Q26" i="1" s="1"/>
  <c r="K20" i="1"/>
  <c r="N20" i="1" s="1"/>
  <c r="Q20" i="1"/>
  <c r="L24" i="1"/>
  <c r="O24" i="1" s="1"/>
  <c r="R24" i="1"/>
  <c r="Q19" i="1"/>
  <c r="R17" i="1"/>
  <c r="B29" i="1"/>
  <c r="H28" i="1"/>
  <c r="K28" i="1" s="1"/>
  <c r="N28" i="1" s="1"/>
  <c r="Q23" i="1"/>
  <c r="E21" i="1"/>
  <c r="H17" i="1"/>
  <c r="K17" i="1" s="1"/>
  <c r="N17" i="1" s="1"/>
  <c r="I15" i="1"/>
  <c r="H24" i="1"/>
  <c r="K24" i="1" s="1"/>
  <c r="N24" i="1" s="1"/>
  <c r="R16" i="1"/>
  <c r="C75" i="1" s="1"/>
  <c r="C55" i="1"/>
  <c r="R20" i="1" l="1"/>
  <c r="E29" i="1"/>
  <c r="E30" i="1"/>
  <c r="R27" i="1"/>
  <c r="L15" i="1"/>
  <c r="I21" i="1"/>
  <c r="Q28" i="1"/>
  <c r="H21" i="1"/>
  <c r="B57" i="1"/>
  <c r="B31" i="1"/>
  <c r="Q24" i="1"/>
  <c r="N15" i="1"/>
  <c r="K21" i="1"/>
  <c r="F57" i="1"/>
  <c r="Q27" i="1"/>
  <c r="B91" i="1"/>
  <c r="L21" i="1" l="1"/>
  <c r="O15" i="1"/>
  <c r="O21" i="1" s="1"/>
  <c r="E31" i="1"/>
  <c r="E55" i="1" s="1"/>
  <c r="E59" i="1" s="1"/>
  <c r="E57" i="1"/>
  <c r="F58" i="1" s="1"/>
  <c r="F59" i="1" s="1"/>
  <c r="B55" i="1"/>
  <c r="C58" i="1"/>
  <c r="H29" i="1"/>
  <c r="H30" i="1"/>
  <c r="H31" i="1" s="1"/>
  <c r="H55" i="1" s="1"/>
  <c r="N21" i="1"/>
  <c r="Q15" i="1"/>
  <c r="K30" i="1"/>
  <c r="K29" i="1"/>
  <c r="K57" i="1" s="1"/>
  <c r="L58" i="1" s="1"/>
  <c r="I30" i="1"/>
  <c r="I29" i="1"/>
  <c r="R21" i="1"/>
  <c r="N29" i="1" l="1"/>
  <c r="N30" i="1"/>
  <c r="N31" i="1" s="1"/>
  <c r="N55" i="1" s="1"/>
  <c r="B59" i="1"/>
  <c r="Q21" i="1"/>
  <c r="I57" i="1"/>
  <c r="R57" i="1" s="1"/>
  <c r="C83" i="1" s="1"/>
  <c r="B94" i="1" s="1"/>
  <c r="I31" i="1"/>
  <c r="H57" i="1"/>
  <c r="I58" i="1" s="1"/>
  <c r="Q29" i="1"/>
  <c r="R15" i="1"/>
  <c r="B75" i="1" s="1"/>
  <c r="O29" i="1"/>
  <c r="O57" i="1" s="1"/>
  <c r="O30" i="1"/>
  <c r="O31" i="1" s="1"/>
  <c r="O55" i="1" s="1"/>
  <c r="C59" i="1"/>
  <c r="L30" i="1"/>
  <c r="L31" i="1" s="1"/>
  <c r="L55" i="1" s="1"/>
  <c r="L59" i="1" s="1"/>
  <c r="L29" i="1"/>
  <c r="L57" i="1" s="1"/>
  <c r="K31" i="1"/>
  <c r="K55" i="1" s="1"/>
  <c r="K59" i="1" s="1"/>
  <c r="Q31" i="1" l="1"/>
  <c r="Q30" i="1"/>
  <c r="B90" i="1"/>
  <c r="B84" i="1"/>
  <c r="R30" i="1"/>
  <c r="H59" i="1"/>
  <c r="R29" i="1"/>
  <c r="N59" i="1"/>
  <c r="Q55" i="1"/>
  <c r="I55" i="1"/>
  <c r="R31" i="1"/>
  <c r="N57" i="1"/>
  <c r="Q57" i="1" s="1"/>
  <c r="I59" i="1" l="1"/>
  <c r="R55" i="1"/>
  <c r="O58" i="1"/>
  <c r="Q59" i="1"/>
  <c r="B88" i="1" s="1"/>
  <c r="R58" i="1" l="1"/>
  <c r="C82" i="1" s="1"/>
  <c r="O59" i="1"/>
  <c r="R59" i="1"/>
  <c r="B89" i="1" l="1"/>
  <c r="B96" i="1" s="1"/>
  <c r="C84" i="1"/>
</calcChain>
</file>

<file path=xl/comments1.xml><?xml version="1.0" encoding="utf-8"?>
<comments xmlns="http://schemas.openxmlformats.org/spreadsheetml/2006/main">
  <authors>
    <author>Ramu Ramachandran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Ramu Ramachandran:</t>
        </r>
        <r>
          <rPr>
            <sz val="9"/>
            <color indexed="81"/>
            <rFont val="Tahoma"/>
            <family val="2"/>
          </rPr>
          <t xml:space="preserve">
Please enter "C" for cash, and "K" for in-
kind.</t>
        </r>
      </text>
    </comment>
  </commentList>
</comments>
</file>

<file path=xl/sharedStrings.xml><?xml version="1.0" encoding="utf-8"?>
<sst xmlns="http://schemas.openxmlformats.org/spreadsheetml/2006/main" count="120" uniqueCount="103">
  <si>
    <t>Year 1</t>
  </si>
  <si>
    <t>Year 2</t>
  </si>
  <si>
    <t>Year 3</t>
  </si>
  <si>
    <t>Year 4</t>
  </si>
  <si>
    <t>Year 5</t>
  </si>
  <si>
    <t>Composite</t>
  </si>
  <si>
    <t>Proposed Budget</t>
  </si>
  <si>
    <t>Support Requested</t>
  </si>
  <si>
    <t>Institution Match</t>
  </si>
  <si>
    <t>TOTAL</t>
  </si>
  <si>
    <t xml:space="preserve">Project Title: </t>
  </si>
  <si>
    <t>Post Docs</t>
  </si>
  <si>
    <t xml:space="preserve">PI: </t>
  </si>
  <si>
    <t xml:space="preserve">Agency: </t>
  </si>
  <si>
    <t>DROP</t>
  </si>
  <si>
    <t>Cash/Kind</t>
  </si>
  <si>
    <t>C. Facilities &amp; Admin.</t>
  </si>
  <si>
    <t>F&amp;A Waived</t>
  </si>
  <si>
    <t>F&amp;A on Match</t>
  </si>
  <si>
    <t>Out of State Fee Waiver</t>
  </si>
  <si>
    <t>F&amp;A Waiver Form:</t>
  </si>
  <si>
    <t>Total Amount Requested</t>
  </si>
  <si>
    <t>Amount of Waiver Requested</t>
  </si>
  <si>
    <t>Department Match</t>
  </si>
  <si>
    <t>College Match</t>
  </si>
  <si>
    <t>University Match</t>
  </si>
  <si>
    <t>Indirect on Match</t>
  </si>
  <si>
    <t>TOTAL PROJECT COST</t>
  </si>
  <si>
    <t>The numbers will be automatically calculated as you complete your budget on the previous worksheet.</t>
  </si>
  <si>
    <t>¬</t>
  </si>
  <si>
    <t>If this number is not zero, complete an F&amp;A waiver form!</t>
  </si>
  <si>
    <t>You can use the numbers below for completing the Routing Form and the F&amp;A Waiver form.</t>
  </si>
  <si>
    <t>F&amp;A rate for this program</t>
  </si>
  <si>
    <t>F&amp;A not recovered (if applicable)</t>
  </si>
  <si>
    <t>1.  Pink-shaded cells contain formulas. Do not edit/delete these.</t>
  </si>
  <si>
    <t>of salaries and wages</t>
  </si>
  <si>
    <t>F&amp;A (Federal)</t>
  </si>
  <si>
    <t>Faculty/Unclass./Post Doc</t>
  </si>
  <si>
    <t>Part-time/Temporary</t>
  </si>
  <si>
    <t>Professional staff</t>
  </si>
  <si>
    <t>A. Senior Personnel</t>
  </si>
  <si>
    <t>B. Other Personnel</t>
  </si>
  <si>
    <t>Graduate Students</t>
  </si>
  <si>
    <t>Undergraduate students</t>
  </si>
  <si>
    <t>Other</t>
  </si>
  <si>
    <t>Total salaries and wages (A+B)</t>
  </si>
  <si>
    <t>C. Fringe Benefits</t>
  </si>
  <si>
    <t>Subtotal A+B+C</t>
  </si>
  <si>
    <t>D. Permanent Equipment</t>
  </si>
  <si>
    <t>E. Travel</t>
  </si>
  <si>
    <t>Domestic</t>
  </si>
  <si>
    <t>Foreign</t>
  </si>
  <si>
    <t>Total Travel</t>
  </si>
  <si>
    <t>Stipends</t>
  </si>
  <si>
    <t>Travel</t>
  </si>
  <si>
    <t>Subsistence</t>
  </si>
  <si>
    <t>Other (justify fully)</t>
  </si>
  <si>
    <t>Total Participant Support</t>
  </si>
  <si>
    <t>F. Participant Support</t>
  </si>
  <si>
    <t>Materials and Supplies</t>
  </si>
  <si>
    <t>Publication/Dissemination</t>
  </si>
  <si>
    <t>Consultant Services</t>
  </si>
  <si>
    <t>Computer Services</t>
  </si>
  <si>
    <t>Subcontracts</t>
  </si>
  <si>
    <t>Total Other Direct Costs</t>
  </si>
  <si>
    <t>G. Other Direct Costs</t>
  </si>
  <si>
    <t>H. Total Direct Costs (A-G)</t>
  </si>
  <si>
    <t>No. of months project will be active in each year</t>
  </si>
  <si>
    <t>Other senior personnel (total)</t>
  </si>
  <si>
    <t>Total Senior Personnel</t>
  </si>
  <si>
    <t>a. Operating Services</t>
  </si>
  <si>
    <t>b. Lab/Instrument Fees</t>
  </si>
  <si>
    <t>Name 1</t>
  </si>
  <si>
    <t>Name 2</t>
  </si>
  <si>
    <t>Name 3</t>
  </si>
  <si>
    <t>Name 4</t>
  </si>
  <si>
    <t>Name 5</t>
  </si>
  <si>
    <t>Annual % increase in personnel salaries (4% recommended)</t>
  </si>
  <si>
    <t>3.  Make no entries in the grey-shaded cells.</t>
  </si>
  <si>
    <t>Due date:</t>
  </si>
  <si>
    <t>F&amp;A Rate (Federal):</t>
  </si>
  <si>
    <t>Senior Personnel (salary+fringe)</t>
  </si>
  <si>
    <t>Graduate student support</t>
  </si>
  <si>
    <t>Undergraduate student support</t>
  </si>
  <si>
    <t>Equipment</t>
  </si>
  <si>
    <t>Travel, supplies, and other costs</t>
  </si>
  <si>
    <t>In-State Tuition Fee</t>
  </si>
  <si>
    <t>C</t>
  </si>
  <si>
    <t>K</t>
  </si>
  <si>
    <t>c. In-state tuition</t>
  </si>
  <si>
    <t>d. Out-of-state tuition waiver</t>
  </si>
  <si>
    <t>.</t>
  </si>
  <si>
    <t>Match</t>
  </si>
  <si>
    <t>RET Participants</t>
  </si>
  <si>
    <t>If paid through LA Tech</t>
  </si>
  <si>
    <t>8. COST SHARING INFORMATION</t>
  </si>
  <si>
    <t>2.  Please enter the appropriate F&amp;A rate in B70 IF it is different from the standard federal rate.</t>
  </si>
  <si>
    <t>Current tuition &amp; fees can be found at http://finance.latech.edu/currentfees.php</t>
  </si>
  <si>
    <t>Tuition Waiver Match</t>
  </si>
  <si>
    <t>Other Professional</t>
  </si>
  <si>
    <t>Research Proposal Budget Template (Federal) 2019-20</t>
  </si>
  <si>
    <t>Fringe rates (2019-20):</t>
  </si>
  <si>
    <t>Rev. Sept 5, 2019 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</si>
</sst>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Symbol"/>
      <family val="1"/>
      <charset val="2"/>
    </font>
    <font>
      <b/>
      <sz val="10"/>
      <color indexed="10"/>
      <name val="Arial"/>
      <family val="2"/>
    </font>
    <font>
      <sz val="10"/>
      <color indexed="10"/>
      <name val="Symbol"/>
      <family val="1"/>
      <charset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i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50">
    <xf numFmtId="0" fontId="0" fillId="0" borderId="0" xfId="0"/>
    <xf numFmtId="42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0" fontId="7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2" fontId="2" fillId="0" borderId="0" xfId="1" applyNumberFormat="1" applyFont="1" applyBorder="1"/>
    <xf numFmtId="42" fontId="4" fillId="0" borderId="0" xfId="1" applyNumberFormat="1" applyFont="1" applyBorder="1"/>
    <xf numFmtId="42" fontId="2" fillId="0" borderId="1" xfId="1" applyNumberFormat="1" applyFont="1" applyBorder="1"/>
    <xf numFmtId="42" fontId="2" fillId="0" borderId="2" xfId="1" applyNumberFormat="1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2" fontId="2" fillId="2" borderId="3" xfId="1" applyNumberFormat="1" applyFont="1" applyFill="1" applyBorder="1" applyAlignment="1">
      <alignment horizontal="center"/>
    </xf>
    <xf numFmtId="42" fontId="4" fillId="2" borderId="4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2" fontId="4" fillId="2" borderId="6" xfId="1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2" fontId="4" fillId="2" borderId="6" xfId="1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9" fillId="2" borderId="7" xfId="0" applyFont="1" applyFill="1" applyBorder="1"/>
    <xf numFmtId="0" fontId="9" fillId="2" borderId="8" xfId="0" applyFont="1" applyFill="1" applyBorder="1"/>
    <xf numFmtId="164" fontId="9" fillId="2" borderId="8" xfId="0" applyNumberFormat="1" applyFont="1" applyFill="1" applyBorder="1"/>
    <xf numFmtId="0" fontId="0" fillId="2" borderId="9" xfId="0" applyFill="1" applyBorder="1"/>
    <xf numFmtId="0" fontId="9" fillId="2" borderId="10" xfId="0" applyFont="1" applyFill="1" applyBorder="1"/>
    <xf numFmtId="0" fontId="9" fillId="2" borderId="11" xfId="0" applyFont="1" applyFill="1" applyBorder="1"/>
    <xf numFmtId="164" fontId="9" fillId="2" borderId="11" xfId="0" applyNumberFormat="1" applyFont="1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11" xfId="0" applyFill="1" applyBorder="1"/>
    <xf numFmtId="42" fontId="0" fillId="0" borderId="2" xfId="0" applyNumberForma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9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3" xfId="0" applyFont="1" applyBorder="1" applyAlignment="1">
      <alignment horizontal="left" indent="1"/>
    </xf>
    <xf numFmtId="0" fontId="3" fillId="0" borderId="23" xfId="0" applyFont="1" applyBorder="1" applyAlignment="1">
      <alignment horizontal="left" indent="2"/>
    </xf>
    <xf numFmtId="0" fontId="2" fillId="0" borderId="23" xfId="0" applyFont="1" applyBorder="1" applyAlignment="1">
      <alignment horizontal="left" indent="2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3" borderId="24" xfId="0" applyFont="1" applyFill="1" applyBorder="1"/>
    <xf numFmtId="0" fontId="7" fillId="3" borderId="25" xfId="0" applyFont="1" applyFill="1" applyBorder="1"/>
    <xf numFmtId="0" fontId="7" fillId="3" borderId="25" xfId="0" applyFont="1" applyFill="1" applyBorder="1" applyAlignment="1">
      <alignment horizontal="center"/>
    </xf>
    <xf numFmtId="0" fontId="6" fillId="3" borderId="25" xfId="0" applyFont="1" applyFill="1" applyBorder="1"/>
    <xf numFmtId="0" fontId="7" fillId="2" borderId="26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/>
    </xf>
    <xf numFmtId="15" fontId="7" fillId="2" borderId="28" xfId="0" applyNumberFormat="1" applyFont="1" applyFill="1" applyBorder="1" applyAlignment="1">
      <alignment horizontal="right"/>
    </xf>
    <xf numFmtId="0" fontId="6" fillId="3" borderId="29" xfId="0" applyFont="1" applyFill="1" applyBorder="1"/>
    <xf numFmtId="0" fontId="7" fillId="2" borderId="30" xfId="0" applyFont="1" applyFill="1" applyBorder="1" applyAlignment="1">
      <alignment horizontal="right"/>
    </xf>
    <xf numFmtId="0" fontId="8" fillId="0" borderId="0" xfId="0" applyFont="1" applyFill="1"/>
    <xf numFmtId="0" fontId="14" fillId="0" borderId="0" xfId="0" applyFont="1"/>
    <xf numFmtId="42" fontId="2" fillId="4" borderId="1" xfId="1" applyNumberFormat="1" applyFont="1" applyFill="1" applyBorder="1"/>
    <xf numFmtId="42" fontId="2" fillId="4" borderId="2" xfId="1" applyNumberFormat="1" applyFont="1" applyFill="1" applyBorder="1"/>
    <xf numFmtId="42" fontId="2" fillId="5" borderId="1" xfId="1" applyNumberFormat="1" applyFont="1" applyFill="1" applyBorder="1"/>
    <xf numFmtId="42" fontId="2" fillId="5" borderId="2" xfId="1" applyNumberFormat="1" applyFont="1" applyFill="1" applyBorder="1"/>
    <xf numFmtId="0" fontId="6" fillId="0" borderId="0" xfId="0" applyFont="1" applyBorder="1" applyAlignment="1"/>
    <xf numFmtId="0" fontId="15" fillId="0" borderId="0" xfId="0" applyFont="1" applyFill="1" applyBorder="1" applyAlignment="1">
      <alignment horizontal="left"/>
    </xf>
    <xf numFmtId="10" fontId="13" fillId="6" borderId="0" xfId="0" applyNumberFormat="1" applyFont="1" applyFill="1"/>
    <xf numFmtId="0" fontId="5" fillId="0" borderId="0" xfId="0" applyFont="1"/>
    <xf numFmtId="0" fontId="16" fillId="0" borderId="0" xfId="0" applyFont="1"/>
    <xf numFmtId="42" fontId="2" fillId="0" borderId="1" xfId="1" applyNumberFormat="1" applyFont="1" applyFill="1" applyBorder="1"/>
    <xf numFmtId="0" fontId="1" fillId="0" borderId="0" xfId="0" applyFont="1"/>
    <xf numFmtId="44" fontId="0" fillId="0" borderId="0" xfId="0" applyNumberFormat="1"/>
    <xf numFmtId="165" fontId="1" fillId="0" borderId="0" xfId="1" applyNumberFormat="1" applyFont="1" applyFill="1"/>
    <xf numFmtId="165" fontId="0" fillId="0" borderId="0" xfId="0" applyNumberFormat="1" applyFill="1"/>
    <xf numFmtId="0" fontId="4" fillId="7" borderId="22" xfId="0" applyFont="1" applyFill="1" applyBorder="1"/>
    <xf numFmtId="0" fontId="2" fillId="2" borderId="1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9" xfId="0" applyFont="1" applyBorder="1"/>
    <xf numFmtId="42" fontId="4" fillId="5" borderId="15" xfId="1" applyNumberFormat="1" applyFont="1" applyFill="1" applyBorder="1"/>
    <xf numFmtId="42" fontId="4" fillId="5" borderId="16" xfId="1" applyNumberFormat="1" applyFont="1" applyFill="1" applyBorder="1"/>
    <xf numFmtId="0" fontId="3" fillId="7" borderId="40" xfId="0" applyFont="1" applyFill="1" applyBorder="1"/>
    <xf numFmtId="42" fontId="2" fillId="4" borderId="41" xfId="1" applyNumberFormat="1" applyFont="1" applyFill="1" applyBorder="1"/>
    <xf numFmtId="42" fontId="2" fillId="4" borderId="42" xfId="1" applyNumberFormat="1" applyFont="1" applyFill="1" applyBorder="1"/>
    <xf numFmtId="42" fontId="2" fillId="2" borderId="43" xfId="1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left" indent="1"/>
    </xf>
    <xf numFmtId="0" fontId="2" fillId="0" borderId="45" xfId="0" applyFont="1" applyBorder="1" applyAlignment="1">
      <alignment horizontal="left" indent="1"/>
    </xf>
    <xf numFmtId="42" fontId="2" fillId="4" borderId="17" xfId="1" applyNumberFormat="1" applyFont="1" applyFill="1" applyBorder="1"/>
    <xf numFmtId="42" fontId="2" fillId="5" borderId="18" xfId="1" applyNumberFormat="1" applyFont="1" applyFill="1" applyBorder="1"/>
    <xf numFmtId="42" fontId="2" fillId="2" borderId="19" xfId="1" applyNumberFormat="1" applyFont="1" applyFill="1" applyBorder="1" applyAlignment="1">
      <alignment horizontal="center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left" vertical="center"/>
    </xf>
    <xf numFmtId="42" fontId="2" fillId="4" borderId="49" xfId="1" applyNumberFormat="1" applyFont="1" applyFill="1" applyBorder="1"/>
    <xf numFmtId="42" fontId="2" fillId="4" borderId="50" xfId="1" applyNumberFormat="1" applyFont="1" applyFill="1" applyBorder="1"/>
    <xf numFmtId="42" fontId="2" fillId="2" borderId="36" xfId="1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4" fillId="7" borderId="22" xfId="0" applyFont="1" applyFill="1" applyBorder="1" applyAlignment="1">
      <alignment horizontal="left"/>
    </xf>
    <xf numFmtId="0" fontId="4" fillId="7" borderId="53" xfId="0" applyFont="1" applyFill="1" applyBorder="1" applyAlignment="1">
      <alignment horizontal="left"/>
    </xf>
    <xf numFmtId="42" fontId="2" fillId="5" borderId="17" xfId="1" applyNumberFormat="1" applyFont="1" applyFill="1" applyBorder="1"/>
    <xf numFmtId="0" fontId="4" fillId="0" borderId="22" xfId="0" applyFont="1" applyBorder="1" applyAlignment="1">
      <alignment horizontal="left"/>
    </xf>
    <xf numFmtId="0" fontId="4" fillId="5" borderId="54" xfId="0" applyFont="1" applyFill="1" applyBorder="1" applyAlignment="1">
      <alignment horizontal="left"/>
    </xf>
    <xf numFmtId="42" fontId="2" fillId="5" borderId="41" xfId="1" applyNumberFormat="1" applyFont="1" applyFill="1" applyBorder="1"/>
    <xf numFmtId="42" fontId="2" fillId="5" borderId="42" xfId="1" applyNumberFormat="1" applyFont="1" applyFill="1" applyBorder="1"/>
    <xf numFmtId="0" fontId="4" fillId="5" borderId="53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42" fontId="2" fillId="0" borderId="51" xfId="1" applyNumberFormat="1" applyFont="1" applyBorder="1"/>
    <xf numFmtId="42" fontId="2" fillId="0" borderId="52" xfId="1" applyNumberFormat="1" applyFont="1" applyBorder="1"/>
    <xf numFmtId="42" fontId="2" fillId="2" borderId="46" xfId="1" applyNumberFormat="1" applyFont="1" applyFill="1" applyBorder="1" applyAlignment="1">
      <alignment horizontal="center"/>
    </xf>
    <xf numFmtId="42" fontId="2" fillId="5" borderId="51" xfId="1" applyNumberFormat="1" applyFont="1" applyFill="1" applyBorder="1"/>
    <xf numFmtId="42" fontId="2" fillId="5" borderId="52" xfId="1" applyNumberFormat="1" applyFont="1" applyFill="1" applyBorder="1"/>
    <xf numFmtId="0" fontId="4" fillId="0" borderId="54" xfId="0" applyFont="1" applyBorder="1" applyAlignment="1">
      <alignment horizontal="left"/>
    </xf>
    <xf numFmtId="0" fontId="4" fillId="5" borderId="55" xfId="0" applyFont="1" applyFill="1" applyBorder="1" applyAlignment="1">
      <alignment horizontal="left" indent="1"/>
    </xf>
    <xf numFmtId="42" fontId="4" fillId="5" borderId="56" xfId="1" applyNumberFormat="1" applyFont="1" applyFill="1" applyBorder="1"/>
    <xf numFmtId="42" fontId="4" fillId="5" borderId="57" xfId="1" applyNumberFormat="1" applyFont="1" applyFill="1" applyBorder="1"/>
    <xf numFmtId="42" fontId="2" fillId="2" borderId="48" xfId="1" applyNumberFormat="1" applyFont="1" applyFill="1" applyBorder="1" applyAlignment="1">
      <alignment horizontal="center"/>
    </xf>
    <xf numFmtId="42" fontId="0" fillId="4" borderId="2" xfId="0" applyNumberFormat="1" applyFill="1" applyBorder="1"/>
    <xf numFmtId="0" fontId="0" fillId="0" borderId="58" xfId="0" applyBorder="1"/>
    <xf numFmtId="0" fontId="0" fillId="0" borderId="59" xfId="0" applyBorder="1"/>
    <xf numFmtId="42" fontId="0" fillId="4" borderId="60" xfId="0" applyNumberFormat="1" applyFill="1" applyBorder="1"/>
    <xf numFmtId="42" fontId="0" fillId="0" borderId="60" xfId="0" applyNumberFormat="1" applyBorder="1"/>
    <xf numFmtId="0" fontId="8" fillId="0" borderId="61" xfId="0" applyFont="1" applyBorder="1"/>
    <xf numFmtId="42" fontId="0" fillId="0" borderId="62" xfId="0" applyNumberFormat="1" applyBorder="1"/>
    <xf numFmtId="42" fontId="0" fillId="0" borderId="63" xfId="0" applyNumberFormat="1" applyBorder="1"/>
    <xf numFmtId="0" fontId="2" fillId="2" borderId="3" xfId="1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6" fillId="0" borderId="32" xfId="0" applyFont="1" applyBorder="1" applyAlignment="1">
      <alignment horizontal="left" indent="1"/>
    </xf>
    <xf numFmtId="0" fontId="6" fillId="0" borderId="33" xfId="0" applyFont="1" applyBorder="1" applyAlignment="1">
      <alignment horizontal="left" indent="1"/>
    </xf>
    <xf numFmtId="0" fontId="6" fillId="0" borderId="27" xfId="0" applyFont="1" applyBorder="1" applyAlignment="1">
      <alignment horizontal="left" indent="1"/>
    </xf>
    <xf numFmtId="0" fontId="6" fillId="0" borderId="34" xfId="0" applyFont="1" applyBorder="1" applyAlignment="1">
      <alignment horizontal="left" inden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5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0" borderId="38" xfId="2" applyFont="1" applyBorder="1" applyAlignment="1">
      <alignment horizontal="center" vertical="center"/>
    </xf>
    <xf numFmtId="9" fontId="2" fillId="0" borderId="9" xfId="2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1"/>
  <sheetViews>
    <sheetView tabSelected="1" topLeftCell="A34" zoomScale="80" zoomScaleNormal="80" workbookViewId="0">
      <selection activeCell="B68" sqref="B68"/>
    </sheetView>
  </sheetViews>
  <sheetFormatPr defaultRowHeight="12.5" x14ac:dyDescent="0.25"/>
  <cols>
    <col min="1" max="1" width="29.1796875" customWidth="1"/>
    <col min="2" max="3" width="12.1796875" customWidth="1"/>
    <col min="4" max="4" width="5.81640625" style="17" customWidth="1"/>
    <col min="5" max="6" width="10.81640625" customWidth="1"/>
    <col min="7" max="7" width="5.453125" style="17" customWidth="1"/>
    <col min="8" max="9" width="11" customWidth="1"/>
    <col min="10" max="10" width="5.453125" style="17" customWidth="1"/>
    <col min="11" max="12" width="11.54296875" customWidth="1"/>
    <col min="13" max="13" width="5.453125" style="17" customWidth="1"/>
    <col min="14" max="15" width="12.26953125" customWidth="1"/>
    <col min="16" max="16" width="5.54296875" style="17" customWidth="1"/>
    <col min="17" max="18" width="11.7265625" customWidth="1"/>
    <col min="19" max="19" width="5.453125" style="27" customWidth="1"/>
    <col min="20" max="20" width="9.26953125" customWidth="1"/>
    <col min="21" max="21" width="12.26953125" bestFit="1" customWidth="1"/>
  </cols>
  <sheetData>
    <row r="1" spans="1:20" ht="18" x14ac:dyDescent="0.4">
      <c r="A1" s="133" t="s">
        <v>100</v>
      </c>
    </row>
    <row r="2" spans="1:20" ht="13" thickBot="1" x14ac:dyDescent="0.3">
      <c r="A2" s="69" t="s">
        <v>102</v>
      </c>
    </row>
    <row r="3" spans="1:20" s="2" customFormat="1" ht="16" thickTop="1" x14ac:dyDescent="0.35">
      <c r="A3" s="55" t="s">
        <v>13</v>
      </c>
      <c r="B3" s="143"/>
      <c r="C3" s="143"/>
      <c r="D3" s="143"/>
      <c r="E3" s="56" t="s">
        <v>12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  <c r="S3" s="22"/>
      <c r="T3" s="4"/>
    </row>
    <row r="4" spans="1:20" s="2" customFormat="1" ht="15.5" x14ac:dyDescent="0.35">
      <c r="A4" s="57" t="s">
        <v>79</v>
      </c>
      <c r="B4" s="141"/>
      <c r="C4" s="142"/>
      <c r="D4" s="142"/>
      <c r="E4" s="51"/>
      <c r="F4" s="52"/>
      <c r="G4" s="53"/>
      <c r="H4" s="52"/>
      <c r="I4" s="54"/>
      <c r="J4" s="53"/>
      <c r="K4" s="54"/>
      <c r="L4" s="54"/>
      <c r="M4" s="53"/>
      <c r="N4" s="54"/>
      <c r="O4" s="54"/>
      <c r="P4" s="53"/>
      <c r="Q4" s="54"/>
      <c r="R4" s="58"/>
      <c r="S4" s="22"/>
    </row>
    <row r="5" spans="1:20" s="2" customFormat="1" ht="16" thickBot="1" x14ac:dyDescent="0.4">
      <c r="A5" s="59" t="s">
        <v>10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23"/>
      <c r="T5" s="9"/>
    </row>
    <row r="6" spans="1:20" s="2" customFormat="1" ht="16" thickTop="1" x14ac:dyDescent="0.35">
      <c r="A6" s="67" t="s">
        <v>34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23"/>
      <c r="T6" s="9"/>
    </row>
    <row r="7" spans="1:20" s="2" customFormat="1" ht="15.5" x14ac:dyDescent="0.35">
      <c r="A7" s="67" t="s">
        <v>96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23"/>
      <c r="T7" s="9"/>
    </row>
    <row r="8" spans="1:20" s="2" customFormat="1" ht="15.5" x14ac:dyDescent="0.35">
      <c r="A8" s="67" t="s">
        <v>78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23"/>
      <c r="T8" s="9"/>
    </row>
    <row r="9" spans="1:20" s="2" customFormat="1" ht="16" thickBot="1" x14ac:dyDescent="0.4">
      <c r="A9" s="5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3"/>
      <c r="T9" s="9"/>
    </row>
    <row r="10" spans="1:20" ht="13.5" thickTop="1" x14ac:dyDescent="0.3">
      <c r="A10" s="44"/>
      <c r="B10" s="139" t="s">
        <v>0</v>
      </c>
      <c r="C10" s="140"/>
      <c r="D10" s="20"/>
      <c r="E10" s="139" t="s">
        <v>1</v>
      </c>
      <c r="F10" s="140"/>
      <c r="G10" s="20"/>
      <c r="H10" s="139" t="s">
        <v>2</v>
      </c>
      <c r="I10" s="140"/>
      <c r="J10" s="20"/>
      <c r="K10" s="139" t="s">
        <v>3</v>
      </c>
      <c r="L10" s="140"/>
      <c r="M10" s="20"/>
      <c r="N10" s="139" t="s">
        <v>4</v>
      </c>
      <c r="O10" s="140"/>
      <c r="P10" s="20"/>
      <c r="Q10" s="139" t="s">
        <v>5</v>
      </c>
      <c r="R10" s="140"/>
      <c r="S10" s="24"/>
      <c r="T10" s="10"/>
    </row>
    <row r="11" spans="1:20" s="81" customFormat="1" ht="26.5" thickBot="1" x14ac:dyDescent="0.3">
      <c r="A11" s="77" t="s">
        <v>67</v>
      </c>
      <c r="B11" s="144">
        <v>12</v>
      </c>
      <c r="C11" s="145"/>
      <c r="D11" s="78"/>
      <c r="E11" s="144">
        <v>12</v>
      </c>
      <c r="F11" s="145"/>
      <c r="G11" s="78"/>
      <c r="H11" s="144">
        <v>12</v>
      </c>
      <c r="I11" s="145"/>
      <c r="J11" s="78"/>
      <c r="K11" s="144">
        <v>0</v>
      </c>
      <c r="L11" s="145"/>
      <c r="M11" s="78"/>
      <c r="N11" s="144">
        <v>0</v>
      </c>
      <c r="O11" s="145"/>
      <c r="P11" s="78"/>
      <c r="Q11" s="144">
        <f>SUM(B11,E11,H11,K11,N11)</f>
        <v>36</v>
      </c>
      <c r="R11" s="145"/>
      <c r="S11" s="79"/>
      <c r="T11" s="80"/>
    </row>
    <row r="12" spans="1:20" s="81" customFormat="1" ht="26.5" thickBot="1" x14ac:dyDescent="0.3">
      <c r="A12" s="94" t="s">
        <v>77</v>
      </c>
      <c r="B12" s="146">
        <v>0</v>
      </c>
      <c r="C12" s="147"/>
      <c r="D12" s="95" t="s">
        <v>92</v>
      </c>
      <c r="E12" s="148">
        <v>0.04</v>
      </c>
      <c r="F12" s="149"/>
      <c r="G12" s="95"/>
      <c r="H12" s="148">
        <v>0.04</v>
      </c>
      <c r="I12" s="149"/>
      <c r="J12" s="95"/>
      <c r="K12" s="148">
        <v>0.04</v>
      </c>
      <c r="L12" s="149"/>
      <c r="M12" s="95"/>
      <c r="N12" s="148">
        <v>0.04</v>
      </c>
      <c r="O12" s="149"/>
      <c r="P12" s="95"/>
      <c r="Q12" s="96"/>
      <c r="R12" s="97"/>
      <c r="S12" s="98"/>
      <c r="T12" s="80"/>
    </row>
    <row r="13" spans="1:20" ht="26.5" thickBot="1" x14ac:dyDescent="0.35">
      <c r="A13" s="45" t="s">
        <v>6</v>
      </c>
      <c r="B13" s="102" t="s">
        <v>7</v>
      </c>
      <c r="C13" s="103" t="s">
        <v>8</v>
      </c>
      <c r="D13" s="104" t="s">
        <v>15</v>
      </c>
      <c r="E13" s="102" t="s">
        <v>7</v>
      </c>
      <c r="F13" s="103" t="s">
        <v>8</v>
      </c>
      <c r="G13" s="104" t="s">
        <v>15</v>
      </c>
      <c r="H13" s="102" t="s">
        <v>7</v>
      </c>
      <c r="I13" s="103" t="s">
        <v>8</v>
      </c>
      <c r="J13" s="104" t="s">
        <v>15</v>
      </c>
      <c r="K13" s="102" t="s">
        <v>7</v>
      </c>
      <c r="L13" s="103" t="s">
        <v>8</v>
      </c>
      <c r="M13" s="104" t="s">
        <v>15</v>
      </c>
      <c r="N13" s="102" t="s">
        <v>7</v>
      </c>
      <c r="O13" s="103" t="s">
        <v>8</v>
      </c>
      <c r="P13" s="104" t="s">
        <v>15</v>
      </c>
      <c r="Q13" s="102" t="s">
        <v>7</v>
      </c>
      <c r="R13" s="103" t="s">
        <v>8</v>
      </c>
      <c r="S13" s="104" t="s">
        <v>15</v>
      </c>
      <c r="T13" s="11"/>
    </row>
    <row r="14" spans="1:20" ht="13" x14ac:dyDescent="0.3">
      <c r="A14" s="76" t="s">
        <v>40</v>
      </c>
      <c r="B14" s="99"/>
      <c r="C14" s="100"/>
      <c r="D14" s="100"/>
      <c r="E14" s="99"/>
      <c r="F14" s="100"/>
      <c r="G14" s="100"/>
      <c r="H14" s="99"/>
      <c r="I14" s="100"/>
      <c r="J14" s="100"/>
      <c r="K14" s="99"/>
      <c r="L14" s="100"/>
      <c r="M14" s="100"/>
      <c r="N14" s="99"/>
      <c r="O14" s="100"/>
      <c r="P14" s="100"/>
      <c r="Q14" s="99"/>
      <c r="R14" s="100"/>
      <c r="S14" s="100"/>
      <c r="T14" s="12"/>
    </row>
    <row r="15" spans="1:20" ht="13" x14ac:dyDescent="0.3">
      <c r="A15" s="47" t="s">
        <v>72</v>
      </c>
      <c r="B15" s="14">
        <v>0</v>
      </c>
      <c r="C15" s="15">
        <v>0</v>
      </c>
      <c r="D15" s="18" t="s">
        <v>87</v>
      </c>
      <c r="E15" s="14">
        <f>ROUND(B15*(E$11/12)*(1+E$12),0)</f>
        <v>0</v>
      </c>
      <c r="F15" s="15">
        <f>ROUND(C15*(E$11/12)*(1+E$12),0)</f>
        <v>0</v>
      </c>
      <c r="G15" s="132" t="str">
        <f>IF(E$11&gt;0,D15,0)</f>
        <v>C</v>
      </c>
      <c r="H15" s="14">
        <f>ROUND(E15*(H$11/12)*(1+H$12),0)</f>
        <v>0</v>
      </c>
      <c r="I15" s="15">
        <f>ROUND(F15*(H$11/12)*(1+H$12),0)</f>
        <v>0</v>
      </c>
      <c r="J15" s="132" t="str">
        <f t="shared" ref="J15:J20" si="0">IF(H$11&gt;0,G15,0)</f>
        <v>C</v>
      </c>
      <c r="K15" s="14">
        <f>ROUND(H15*(K$11/12)*(1+K$12),0)</f>
        <v>0</v>
      </c>
      <c r="L15" s="15">
        <f>ROUND(I15*(K$11/12)*(1+K$12),0)</f>
        <v>0</v>
      </c>
      <c r="M15" s="132">
        <f t="shared" ref="M15:M20" si="1">IF(K$11&gt;0,J15,0)</f>
        <v>0</v>
      </c>
      <c r="N15" s="14">
        <f>ROUND(K15*(N$11/12)*(1+N$12),0)</f>
        <v>0</v>
      </c>
      <c r="O15" s="15">
        <f>ROUND(L15*(N$11/12)*(1+N$12),0)</f>
        <v>0</v>
      </c>
      <c r="P15" s="132">
        <f t="shared" ref="P15:P20" si="2">IF(N$11&gt;0,M15,0)</f>
        <v>0</v>
      </c>
      <c r="Q15" s="64">
        <f>SUM(B15,E15,H15,K15,N15)</f>
        <v>0</v>
      </c>
      <c r="R15" s="65">
        <f>SUM(C15,F15,I15,L15,O15)</f>
        <v>0</v>
      </c>
      <c r="S15" s="18" t="str">
        <f>D15</f>
        <v>C</v>
      </c>
      <c r="T15" s="12"/>
    </row>
    <row r="16" spans="1:20" ht="13" x14ac:dyDescent="0.3">
      <c r="A16" s="47" t="s">
        <v>73</v>
      </c>
      <c r="B16" s="14">
        <v>0</v>
      </c>
      <c r="C16" s="15">
        <v>0</v>
      </c>
      <c r="D16" s="18" t="s">
        <v>88</v>
      </c>
      <c r="E16" s="14">
        <f t="shared" ref="E16:E20" si="3">ROUND(B16*(E$11/12)*(1+E$12),0)</f>
        <v>0</v>
      </c>
      <c r="F16" s="15">
        <f t="shared" ref="F16:F20" si="4">ROUND(C16*(E$11/12)*(1+E$12),0)</f>
        <v>0</v>
      </c>
      <c r="G16" s="132" t="str">
        <f t="shared" ref="G16:G20" si="5">IF(E$11&gt;0,D16,0)</f>
        <v>K</v>
      </c>
      <c r="H16" s="14">
        <f t="shared" ref="H16:H20" si="6">ROUND(E16*(H$11/12)*(1+H$12),0)</f>
        <v>0</v>
      </c>
      <c r="I16" s="15">
        <f t="shared" ref="I16:I20" si="7">ROUND(F16*(H$11/12)*(1+H$12),0)</f>
        <v>0</v>
      </c>
      <c r="J16" s="132" t="str">
        <f t="shared" si="0"/>
        <v>K</v>
      </c>
      <c r="K16" s="14">
        <f t="shared" ref="K16:K20" si="8">ROUND(H16*(K$11/12)*(1+K$12),0)</f>
        <v>0</v>
      </c>
      <c r="L16" s="15">
        <f t="shared" ref="L16:L20" si="9">ROUND(I16*(K$11/12)*(1+K$12),0)</f>
        <v>0</v>
      </c>
      <c r="M16" s="132">
        <f t="shared" si="1"/>
        <v>0</v>
      </c>
      <c r="N16" s="14">
        <f t="shared" ref="N16:N20" si="10">ROUND(K16*(N$11/12)*(1+N$12),0)</f>
        <v>0</v>
      </c>
      <c r="O16" s="15">
        <f t="shared" ref="O16:O20" si="11">ROUND(L16*(N$11/12)*(1+N$12),0)</f>
        <v>0</v>
      </c>
      <c r="P16" s="132">
        <f t="shared" si="2"/>
        <v>0</v>
      </c>
      <c r="Q16" s="64">
        <f t="shared" ref="Q16:Q21" si="12">SUM(B16,E16,H16,K16,N16)</f>
        <v>0</v>
      </c>
      <c r="R16" s="65">
        <f t="shared" ref="R16:R20" si="13">SUM(C16,F16,I16,L16,O16)</f>
        <v>0</v>
      </c>
      <c r="S16" s="18" t="str">
        <f t="shared" ref="S16:S20" si="14">D16</f>
        <v>K</v>
      </c>
      <c r="T16" s="12"/>
    </row>
    <row r="17" spans="1:20" ht="13" x14ac:dyDescent="0.3">
      <c r="A17" s="47" t="s">
        <v>74</v>
      </c>
      <c r="B17" s="71">
        <v>0</v>
      </c>
      <c r="C17" s="15">
        <v>0</v>
      </c>
      <c r="D17" s="18" t="s">
        <v>88</v>
      </c>
      <c r="E17" s="14">
        <f t="shared" si="3"/>
        <v>0</v>
      </c>
      <c r="F17" s="15">
        <f t="shared" si="4"/>
        <v>0</v>
      </c>
      <c r="G17" s="132" t="str">
        <f t="shared" si="5"/>
        <v>K</v>
      </c>
      <c r="H17" s="14">
        <f t="shared" si="6"/>
        <v>0</v>
      </c>
      <c r="I17" s="15">
        <f t="shared" si="7"/>
        <v>0</v>
      </c>
      <c r="J17" s="132" t="str">
        <f t="shared" si="0"/>
        <v>K</v>
      </c>
      <c r="K17" s="14">
        <f t="shared" si="8"/>
        <v>0</v>
      </c>
      <c r="L17" s="15">
        <f t="shared" si="9"/>
        <v>0</v>
      </c>
      <c r="M17" s="132">
        <f t="shared" si="1"/>
        <v>0</v>
      </c>
      <c r="N17" s="14">
        <f t="shared" si="10"/>
        <v>0</v>
      </c>
      <c r="O17" s="15">
        <f t="shared" si="11"/>
        <v>0</v>
      </c>
      <c r="P17" s="132">
        <f t="shared" si="2"/>
        <v>0</v>
      </c>
      <c r="Q17" s="64">
        <f t="shared" si="12"/>
        <v>0</v>
      </c>
      <c r="R17" s="65">
        <f t="shared" si="13"/>
        <v>0</v>
      </c>
      <c r="S17" s="132" t="str">
        <f t="shared" si="14"/>
        <v>K</v>
      </c>
      <c r="T17" s="12"/>
    </row>
    <row r="18" spans="1:20" ht="13" x14ac:dyDescent="0.3">
      <c r="A18" s="47" t="s">
        <v>75</v>
      </c>
      <c r="B18" s="71">
        <v>0</v>
      </c>
      <c r="C18" s="15">
        <v>0</v>
      </c>
      <c r="D18" s="18"/>
      <c r="E18" s="14">
        <f t="shared" si="3"/>
        <v>0</v>
      </c>
      <c r="F18" s="15">
        <f t="shared" si="4"/>
        <v>0</v>
      </c>
      <c r="G18" s="132">
        <f>IF(E$11&gt;0,D18,0)</f>
        <v>0</v>
      </c>
      <c r="H18" s="14">
        <f t="shared" si="6"/>
        <v>0</v>
      </c>
      <c r="I18" s="15">
        <f t="shared" si="7"/>
        <v>0</v>
      </c>
      <c r="J18" s="132">
        <f t="shared" si="0"/>
        <v>0</v>
      </c>
      <c r="K18" s="14">
        <f t="shared" si="8"/>
        <v>0</v>
      </c>
      <c r="L18" s="15">
        <f t="shared" si="9"/>
        <v>0</v>
      </c>
      <c r="M18" s="132">
        <f t="shared" si="1"/>
        <v>0</v>
      </c>
      <c r="N18" s="14">
        <f t="shared" si="10"/>
        <v>0</v>
      </c>
      <c r="O18" s="15">
        <f t="shared" si="11"/>
        <v>0</v>
      </c>
      <c r="P18" s="132">
        <f t="shared" si="2"/>
        <v>0</v>
      </c>
      <c r="Q18" s="64">
        <f t="shared" si="12"/>
        <v>0</v>
      </c>
      <c r="R18" s="65">
        <f t="shared" si="13"/>
        <v>0</v>
      </c>
      <c r="S18" s="132">
        <f t="shared" si="14"/>
        <v>0</v>
      </c>
      <c r="T18" s="12"/>
    </row>
    <row r="19" spans="1:20" ht="13" x14ac:dyDescent="0.3">
      <c r="A19" s="47" t="s">
        <v>76</v>
      </c>
      <c r="B19" s="14">
        <v>0</v>
      </c>
      <c r="C19" s="15">
        <v>0</v>
      </c>
      <c r="D19" s="18"/>
      <c r="E19" s="14">
        <f t="shared" si="3"/>
        <v>0</v>
      </c>
      <c r="F19" s="15">
        <f t="shared" si="4"/>
        <v>0</v>
      </c>
      <c r="G19" s="132">
        <f t="shared" si="5"/>
        <v>0</v>
      </c>
      <c r="H19" s="14">
        <f t="shared" si="6"/>
        <v>0</v>
      </c>
      <c r="I19" s="15">
        <f t="shared" si="7"/>
        <v>0</v>
      </c>
      <c r="J19" s="132">
        <f t="shared" si="0"/>
        <v>0</v>
      </c>
      <c r="K19" s="14">
        <f t="shared" si="8"/>
        <v>0</v>
      </c>
      <c r="L19" s="15">
        <f t="shared" si="9"/>
        <v>0</v>
      </c>
      <c r="M19" s="132">
        <f t="shared" si="1"/>
        <v>0</v>
      </c>
      <c r="N19" s="14">
        <f t="shared" si="10"/>
        <v>0</v>
      </c>
      <c r="O19" s="15">
        <f t="shared" si="11"/>
        <v>0</v>
      </c>
      <c r="P19" s="132">
        <f t="shared" si="2"/>
        <v>0</v>
      </c>
      <c r="Q19" s="64">
        <f t="shared" si="12"/>
        <v>0</v>
      </c>
      <c r="R19" s="65">
        <f t="shared" si="13"/>
        <v>0</v>
      </c>
      <c r="S19" s="132">
        <f t="shared" si="14"/>
        <v>0</v>
      </c>
      <c r="T19" s="12"/>
    </row>
    <row r="20" spans="1:20" ht="13" x14ac:dyDescent="0.3">
      <c r="A20" s="47" t="s">
        <v>68</v>
      </c>
      <c r="B20" s="14">
        <v>0</v>
      </c>
      <c r="C20" s="15">
        <v>0</v>
      </c>
      <c r="D20" s="18"/>
      <c r="E20" s="14">
        <f t="shared" si="3"/>
        <v>0</v>
      </c>
      <c r="F20" s="15">
        <f t="shared" si="4"/>
        <v>0</v>
      </c>
      <c r="G20" s="132">
        <f t="shared" si="5"/>
        <v>0</v>
      </c>
      <c r="H20" s="14">
        <f t="shared" si="6"/>
        <v>0</v>
      </c>
      <c r="I20" s="15">
        <f t="shared" si="7"/>
        <v>0</v>
      </c>
      <c r="J20" s="132">
        <f t="shared" si="0"/>
        <v>0</v>
      </c>
      <c r="K20" s="14">
        <f t="shared" si="8"/>
        <v>0</v>
      </c>
      <c r="L20" s="15">
        <f t="shared" si="9"/>
        <v>0</v>
      </c>
      <c r="M20" s="132">
        <f t="shared" si="1"/>
        <v>0</v>
      </c>
      <c r="N20" s="14">
        <f t="shared" si="10"/>
        <v>0</v>
      </c>
      <c r="O20" s="15">
        <f t="shared" si="11"/>
        <v>0</v>
      </c>
      <c r="P20" s="132">
        <f t="shared" si="2"/>
        <v>0</v>
      </c>
      <c r="Q20" s="64">
        <f t="shared" si="12"/>
        <v>0</v>
      </c>
      <c r="R20" s="65">
        <f t="shared" si="13"/>
        <v>0</v>
      </c>
      <c r="S20" s="132">
        <f t="shared" si="14"/>
        <v>0</v>
      </c>
      <c r="T20" s="12"/>
    </row>
    <row r="21" spans="1:20" ht="12" customHeight="1" thickBot="1" x14ac:dyDescent="0.35">
      <c r="A21" s="106" t="s">
        <v>69</v>
      </c>
      <c r="B21" s="92">
        <f>ROUND(SUM(B15:B20),0)</f>
        <v>0</v>
      </c>
      <c r="C21" s="92">
        <f>ROUND(SUM(C15:C20),0)</f>
        <v>0</v>
      </c>
      <c r="D21" s="93"/>
      <c r="E21" s="92">
        <f>ROUND(SUM(E15:E20),0)</f>
        <v>0</v>
      </c>
      <c r="F21" s="92">
        <f>ROUND(SUM(F15:F20),0)</f>
        <v>0</v>
      </c>
      <c r="G21" s="93"/>
      <c r="H21" s="92">
        <f>ROUND(SUM(H15:H20),0)</f>
        <v>0</v>
      </c>
      <c r="I21" s="92">
        <f>ROUND(SUM(I15:I20),0)</f>
        <v>0</v>
      </c>
      <c r="J21" s="93"/>
      <c r="K21" s="92">
        <f>ROUND(SUM(K15:K20),0)</f>
        <v>0</v>
      </c>
      <c r="L21" s="92">
        <f>ROUND(SUM(L15:L20),0)</f>
        <v>0</v>
      </c>
      <c r="M21" s="93"/>
      <c r="N21" s="92">
        <f>ROUND(SUM(N15:N20),0)</f>
        <v>0</v>
      </c>
      <c r="O21" s="92">
        <f>ROUND(SUM(O15:O20),0)</f>
        <v>0</v>
      </c>
      <c r="P21" s="93"/>
      <c r="Q21" s="107">
        <f t="shared" si="12"/>
        <v>0</v>
      </c>
      <c r="R21" s="92">
        <f>SUM(C21,F21,I21,L21,O21)</f>
        <v>0</v>
      </c>
      <c r="S21" s="93"/>
      <c r="T21" s="12"/>
    </row>
    <row r="22" spans="1:20" ht="13" x14ac:dyDescent="0.3">
      <c r="A22" s="105" t="s">
        <v>41</v>
      </c>
      <c r="B22" s="99"/>
      <c r="C22" s="100"/>
      <c r="D22" s="101"/>
      <c r="E22" s="99"/>
      <c r="F22" s="100"/>
      <c r="G22" s="101"/>
      <c r="H22" s="99"/>
      <c r="I22" s="100"/>
      <c r="J22" s="101"/>
      <c r="K22" s="99"/>
      <c r="L22" s="100"/>
      <c r="M22" s="101"/>
      <c r="N22" s="99"/>
      <c r="O22" s="100"/>
      <c r="P22" s="101"/>
      <c r="Q22" s="99"/>
      <c r="R22" s="100"/>
      <c r="S22" s="101"/>
      <c r="T22" s="12"/>
    </row>
    <row r="23" spans="1:20" ht="13" x14ac:dyDescent="0.3">
      <c r="A23" s="47" t="s">
        <v>11</v>
      </c>
      <c r="B23" s="14">
        <v>0</v>
      </c>
      <c r="C23" s="15">
        <v>0</v>
      </c>
      <c r="D23" s="18"/>
      <c r="E23" s="14">
        <f>ROUND(B23*(E$11/12)*(1+E$12),0)</f>
        <v>0</v>
      </c>
      <c r="F23" s="15">
        <f>ROUND(C23*(E$11/12)*(1+E$12),0)</f>
        <v>0</v>
      </c>
      <c r="G23" s="18"/>
      <c r="H23" s="14">
        <f>ROUND(E23*(H$11/12)*(1+H$12),0)</f>
        <v>0</v>
      </c>
      <c r="I23" s="15">
        <f>ROUND(F23*(H$11/12)*(1+H$12),0)</f>
        <v>0</v>
      </c>
      <c r="J23" s="18"/>
      <c r="K23" s="14">
        <f>ROUND(H23*(K$11/12)*(1+K$12),0)</f>
        <v>0</v>
      </c>
      <c r="L23" s="15">
        <f>ROUND(I23*(K$11/12)*(1+K$12),0)</f>
        <v>0</v>
      </c>
      <c r="M23" s="18"/>
      <c r="N23" s="14">
        <f>ROUND(K23*(N$11/12)*(1+N$12),0)</f>
        <v>0</v>
      </c>
      <c r="O23" s="15">
        <f>ROUND(L23*(N$11/12)*(1+N$12),0)</f>
        <v>0</v>
      </c>
      <c r="P23" s="18"/>
      <c r="Q23" s="64">
        <f t="shared" ref="Q23:Q48" si="15">SUM(B23,E23,H23,K23,N23)</f>
        <v>0</v>
      </c>
      <c r="R23" s="65">
        <f t="shared" ref="R23:R48" si="16">SUM(C23,F23,I23,L23,O23)</f>
        <v>0</v>
      </c>
      <c r="S23" s="18"/>
      <c r="T23" s="12"/>
    </row>
    <row r="24" spans="1:20" ht="13" x14ac:dyDescent="0.3">
      <c r="A24" s="47" t="s">
        <v>39</v>
      </c>
      <c r="B24" s="14">
        <v>0</v>
      </c>
      <c r="C24" s="15">
        <v>0</v>
      </c>
      <c r="D24" s="18"/>
      <c r="E24" s="14">
        <f t="shared" ref="E24:E28" si="17">ROUND(B24*(E$11/12)*(1+E$12),0)</f>
        <v>0</v>
      </c>
      <c r="F24" s="15">
        <f t="shared" ref="F24:F28" si="18">ROUND(C24*(E$11/12)*(1+E$12),0)</f>
        <v>0</v>
      </c>
      <c r="G24" s="18"/>
      <c r="H24" s="14">
        <f t="shared" ref="H24:H28" si="19">ROUND(E24*(H$11/12)*(1+H$12),0)</f>
        <v>0</v>
      </c>
      <c r="I24" s="15">
        <f t="shared" ref="I24:I28" si="20">ROUND(F24*(H$11/12)*(1+H$12),0)</f>
        <v>0</v>
      </c>
      <c r="J24" s="18"/>
      <c r="K24" s="14">
        <f t="shared" ref="K24:K28" si="21">ROUND(H24*(K$11/12)*(1+K$12),0)</f>
        <v>0</v>
      </c>
      <c r="L24" s="15">
        <f t="shared" ref="L24:L28" si="22">ROUND(I24*(K$11/12)*(1+K$12),0)</f>
        <v>0</v>
      </c>
      <c r="M24" s="18"/>
      <c r="N24" s="14">
        <f t="shared" ref="N24:N28" si="23">ROUND(K24*(N$11/12)*(1+N$12),0)</f>
        <v>0</v>
      </c>
      <c r="O24" s="15">
        <f t="shared" ref="O24:O28" si="24">ROUND(L24*(N$11/12)*(1+N$12),0)</f>
        <v>0</v>
      </c>
      <c r="P24" s="18"/>
      <c r="Q24" s="64">
        <f t="shared" si="15"/>
        <v>0</v>
      </c>
      <c r="R24" s="65">
        <f t="shared" si="16"/>
        <v>0</v>
      </c>
      <c r="S24" s="18"/>
      <c r="T24" s="12"/>
    </row>
    <row r="25" spans="1:20" ht="13" x14ac:dyDescent="0.3">
      <c r="A25" s="47" t="s">
        <v>42</v>
      </c>
      <c r="B25" s="14">
        <v>0</v>
      </c>
      <c r="C25" s="15">
        <v>0</v>
      </c>
      <c r="D25" s="18"/>
      <c r="E25" s="14">
        <f>B25*($E$11/12)</f>
        <v>0</v>
      </c>
      <c r="F25" s="15">
        <f>C25*($E$11/12)</f>
        <v>0</v>
      </c>
      <c r="G25" s="18"/>
      <c r="H25" s="14">
        <f>E25*($H$11/12)</f>
        <v>0</v>
      </c>
      <c r="I25" s="15">
        <f>F25*($H$11/12)</f>
        <v>0</v>
      </c>
      <c r="J25" s="18"/>
      <c r="K25" s="14">
        <f>H25*($K$11/12)</f>
        <v>0</v>
      </c>
      <c r="L25" s="15">
        <f>I25*($K$11/12)</f>
        <v>0</v>
      </c>
      <c r="M25" s="18"/>
      <c r="N25" s="14">
        <f>K25*($N$11/12)</f>
        <v>0</v>
      </c>
      <c r="O25" s="15">
        <f>L25*($N$11/12)</f>
        <v>0</v>
      </c>
      <c r="P25" s="18"/>
      <c r="Q25" s="64">
        <f t="shared" ref="Q25:Q28" si="25">SUM(B25,E25,H25,K25,N25)</f>
        <v>0</v>
      </c>
      <c r="R25" s="65">
        <f t="shared" ref="R25:R28" si="26">SUM(C25,F25,I25,L25,O25)</f>
        <v>0</v>
      </c>
      <c r="S25" s="18"/>
      <c r="T25" s="12"/>
    </row>
    <row r="26" spans="1:20" ht="13" x14ac:dyDescent="0.3">
      <c r="A26" s="47" t="s">
        <v>43</v>
      </c>
      <c r="B26" s="14">
        <v>0</v>
      </c>
      <c r="C26" s="15">
        <v>0</v>
      </c>
      <c r="D26" s="18"/>
      <c r="E26" s="14">
        <f>B26*($E$11/12)</f>
        <v>0</v>
      </c>
      <c r="F26" s="15">
        <f>C26*($E$11/12)</f>
        <v>0</v>
      </c>
      <c r="G26" s="18"/>
      <c r="H26" s="14">
        <f>E26*($H$11/12)</f>
        <v>0</v>
      </c>
      <c r="I26" s="15">
        <f>F26*($H$11/12)</f>
        <v>0</v>
      </c>
      <c r="J26" s="18"/>
      <c r="K26" s="14">
        <f>H26*($K$11/12)</f>
        <v>0</v>
      </c>
      <c r="L26" s="15">
        <f>I26*($K$11/12)</f>
        <v>0</v>
      </c>
      <c r="M26" s="18"/>
      <c r="N26" s="14">
        <f>K26*($N$11/12)</f>
        <v>0</v>
      </c>
      <c r="O26" s="15">
        <f>L26*($N$11/12)</f>
        <v>0</v>
      </c>
      <c r="P26" s="18"/>
      <c r="Q26" s="64">
        <f t="shared" si="25"/>
        <v>0</v>
      </c>
      <c r="R26" s="65">
        <f t="shared" si="26"/>
        <v>0</v>
      </c>
      <c r="S26" s="18"/>
      <c r="T26" s="12"/>
    </row>
    <row r="27" spans="1:20" ht="13" hidden="1" x14ac:dyDescent="0.3">
      <c r="A27" s="47"/>
      <c r="B27" s="14">
        <v>0</v>
      </c>
      <c r="C27" s="15">
        <v>0</v>
      </c>
      <c r="D27" s="18"/>
      <c r="E27" s="14">
        <f t="shared" si="17"/>
        <v>0</v>
      </c>
      <c r="F27" s="15">
        <f t="shared" si="18"/>
        <v>0</v>
      </c>
      <c r="G27" s="18"/>
      <c r="H27" s="14">
        <f t="shared" si="19"/>
        <v>0</v>
      </c>
      <c r="I27" s="15">
        <f t="shared" si="20"/>
        <v>0</v>
      </c>
      <c r="J27" s="18"/>
      <c r="K27" s="14">
        <f t="shared" si="21"/>
        <v>0</v>
      </c>
      <c r="L27" s="15">
        <f t="shared" si="22"/>
        <v>0</v>
      </c>
      <c r="M27" s="18"/>
      <c r="N27" s="14">
        <f t="shared" si="23"/>
        <v>0</v>
      </c>
      <c r="O27" s="15">
        <f t="shared" si="24"/>
        <v>0</v>
      </c>
      <c r="P27" s="18"/>
      <c r="Q27" s="64">
        <f t="shared" si="25"/>
        <v>0</v>
      </c>
      <c r="R27" s="65">
        <f t="shared" si="26"/>
        <v>0</v>
      </c>
      <c r="S27" s="18"/>
      <c r="T27" s="12"/>
    </row>
    <row r="28" spans="1:20" ht="13" x14ac:dyDescent="0.3">
      <c r="A28" s="47" t="s">
        <v>99</v>
      </c>
      <c r="B28" s="14">
        <v>0</v>
      </c>
      <c r="C28" s="15">
        <v>0</v>
      </c>
      <c r="D28" s="18"/>
      <c r="E28" s="14">
        <f t="shared" si="17"/>
        <v>0</v>
      </c>
      <c r="F28" s="15">
        <f t="shared" si="18"/>
        <v>0</v>
      </c>
      <c r="G28" s="18"/>
      <c r="H28" s="14">
        <f t="shared" si="19"/>
        <v>0</v>
      </c>
      <c r="I28" s="15">
        <f t="shared" si="20"/>
        <v>0</v>
      </c>
      <c r="J28" s="18"/>
      <c r="K28" s="14">
        <f t="shared" si="21"/>
        <v>0</v>
      </c>
      <c r="L28" s="15">
        <f t="shared" si="22"/>
        <v>0</v>
      </c>
      <c r="M28" s="18"/>
      <c r="N28" s="14">
        <f t="shared" si="23"/>
        <v>0</v>
      </c>
      <c r="O28" s="15">
        <f t="shared" si="24"/>
        <v>0</v>
      </c>
      <c r="P28" s="18"/>
      <c r="Q28" s="64">
        <f t="shared" si="25"/>
        <v>0</v>
      </c>
      <c r="R28" s="65">
        <f t="shared" si="26"/>
        <v>0</v>
      </c>
      <c r="S28" s="18"/>
      <c r="T28" s="12"/>
    </row>
    <row r="29" spans="1:20" ht="13.5" thickBot="1" x14ac:dyDescent="0.35">
      <c r="A29" s="106" t="s">
        <v>45</v>
      </c>
      <c r="B29" s="107">
        <f>B21+SUM(B23:B28)</f>
        <v>0</v>
      </c>
      <c r="C29" s="92">
        <f>C21+SUM(C23:C28)</f>
        <v>0</v>
      </c>
      <c r="D29" s="93"/>
      <c r="E29" s="107">
        <f>ROUND(E21+SUM(E23:E28),0)</f>
        <v>0</v>
      </c>
      <c r="F29" s="92">
        <f>F21+SUM(F23:F28)</f>
        <v>0</v>
      </c>
      <c r="G29" s="93"/>
      <c r="H29" s="107">
        <f>ROUND(H21+SUM(H23:H28),0)</f>
        <v>0</v>
      </c>
      <c r="I29" s="92">
        <f>I21+SUM(I23:I28)</f>
        <v>0</v>
      </c>
      <c r="J29" s="93"/>
      <c r="K29" s="107">
        <f>K21+SUM(K23:K28)</f>
        <v>0</v>
      </c>
      <c r="L29" s="92">
        <f>L21+SUM(L23:L28)</f>
        <v>0</v>
      </c>
      <c r="M29" s="93"/>
      <c r="N29" s="107">
        <f>N21+SUM(N23:N28)</f>
        <v>0</v>
      </c>
      <c r="O29" s="92">
        <f>O21+SUM(O23:O28)</f>
        <v>0</v>
      </c>
      <c r="P29" s="93"/>
      <c r="Q29" s="107">
        <f t="shared" si="15"/>
        <v>0</v>
      </c>
      <c r="R29" s="92">
        <f t="shared" si="16"/>
        <v>0</v>
      </c>
      <c r="S29" s="93"/>
      <c r="T29" s="12"/>
    </row>
    <row r="30" spans="1:20" ht="13" x14ac:dyDescent="0.3">
      <c r="A30" s="109" t="s">
        <v>46</v>
      </c>
      <c r="B30" s="110">
        <f>ROUND($B$63*(B21+B23+B24)+($B$65*B28),0)</f>
        <v>0</v>
      </c>
      <c r="C30" s="111">
        <f>ROUND($B$63*(C21+C23+C24)+($B$64*C27)+($B$65*C28),0)</f>
        <v>0</v>
      </c>
      <c r="D30" s="88"/>
      <c r="E30" s="110">
        <f>ROUND($B$63*(E21+E23+E24)+($B$64*E27)+($B$65*E28),0)</f>
        <v>0</v>
      </c>
      <c r="F30" s="111">
        <f>ROUND($B$63*(F21+F23+F24)+($B$64*F27)+($B$65*F28),0)</f>
        <v>0</v>
      </c>
      <c r="G30" s="88"/>
      <c r="H30" s="110">
        <f>ROUND($B$63*(H21+H23+H24)+($B$64*H27)+($B$65*H28),0)</f>
        <v>0</v>
      </c>
      <c r="I30" s="111">
        <f>ROUND($B$63*(I21+I23+I24)+($B$64*I27)+($B$65*I28),0)</f>
        <v>0</v>
      </c>
      <c r="J30" s="88"/>
      <c r="K30" s="110">
        <f>ROUND($B$63*(K21+K23+K24)+($B$64*K27)+($B$65*K28),0)</f>
        <v>0</v>
      </c>
      <c r="L30" s="111">
        <f>ROUND($B$63*(L21+L23+L24)+($B$64*L27)+($B$65*L28),0)</f>
        <v>0</v>
      </c>
      <c r="M30" s="88"/>
      <c r="N30" s="110">
        <f>ROUND($B$63*(N21+N23+N24)+($B$64*N27)+($B$65*N28),0)</f>
        <v>0</v>
      </c>
      <c r="O30" s="111">
        <f>ROUND($B$63*(O21+O23+O24)+($B$64*O27)+($B$65*O28),0)</f>
        <v>0</v>
      </c>
      <c r="P30" s="88"/>
      <c r="Q30" s="110">
        <f t="shared" si="15"/>
        <v>0</v>
      </c>
      <c r="R30" s="111">
        <f t="shared" si="16"/>
        <v>0</v>
      </c>
      <c r="S30" s="88"/>
      <c r="T30" s="12"/>
    </row>
    <row r="31" spans="1:20" ht="13.5" thickBot="1" x14ac:dyDescent="0.35">
      <c r="A31" s="112" t="s">
        <v>47</v>
      </c>
      <c r="B31" s="107">
        <f>SUM(B29:B30)</f>
        <v>0</v>
      </c>
      <c r="C31" s="92">
        <f>SUM(C29:C30)</f>
        <v>0</v>
      </c>
      <c r="D31" s="93"/>
      <c r="E31" s="107">
        <f>SUM(E29:E30)</f>
        <v>0</v>
      </c>
      <c r="F31" s="92">
        <f>SUM(F29:F30)</f>
        <v>0</v>
      </c>
      <c r="G31" s="93"/>
      <c r="H31" s="107">
        <f>SUM(H29:H30)</f>
        <v>0</v>
      </c>
      <c r="I31" s="92">
        <f>SUM(I29:I30)</f>
        <v>0</v>
      </c>
      <c r="J31" s="93"/>
      <c r="K31" s="107">
        <f>SUM(K29:K30)</f>
        <v>0</v>
      </c>
      <c r="L31" s="92">
        <f>SUM(L29:L30)</f>
        <v>0</v>
      </c>
      <c r="M31" s="93"/>
      <c r="N31" s="107">
        <f>SUM(N29:N30)</f>
        <v>0</v>
      </c>
      <c r="O31" s="92">
        <f>SUM(O29:O30)</f>
        <v>0</v>
      </c>
      <c r="P31" s="93"/>
      <c r="Q31" s="107">
        <f t="shared" si="15"/>
        <v>0</v>
      </c>
      <c r="R31" s="92">
        <f t="shared" si="16"/>
        <v>0</v>
      </c>
      <c r="S31" s="93"/>
      <c r="T31" s="12"/>
    </row>
    <row r="32" spans="1:20" ht="15" customHeight="1" thickBot="1" x14ac:dyDescent="0.35">
      <c r="A32" s="113" t="s">
        <v>48</v>
      </c>
      <c r="B32" s="114">
        <v>0</v>
      </c>
      <c r="C32" s="115">
        <v>0</v>
      </c>
      <c r="D32" s="116"/>
      <c r="E32" s="114">
        <v>0</v>
      </c>
      <c r="F32" s="115">
        <v>0</v>
      </c>
      <c r="G32" s="116"/>
      <c r="H32" s="114">
        <v>0</v>
      </c>
      <c r="I32" s="115">
        <v>0</v>
      </c>
      <c r="J32" s="116"/>
      <c r="K32" s="114">
        <v>0</v>
      </c>
      <c r="L32" s="115">
        <v>0</v>
      </c>
      <c r="M32" s="116"/>
      <c r="N32" s="114">
        <v>0</v>
      </c>
      <c r="O32" s="115">
        <v>0</v>
      </c>
      <c r="P32" s="116"/>
      <c r="Q32" s="117">
        <f>SUM(B32,E32,H32,K32,N32)</f>
        <v>0</v>
      </c>
      <c r="R32" s="118">
        <f>SUM(C32,F32,I32,L32,O32)</f>
        <v>0</v>
      </c>
      <c r="S32" s="116"/>
      <c r="T32" s="12"/>
    </row>
    <row r="33" spans="1:20" ht="13" x14ac:dyDescent="0.3">
      <c r="A33" s="119" t="s">
        <v>49</v>
      </c>
      <c r="B33" s="86"/>
      <c r="C33" s="87"/>
      <c r="D33" s="88"/>
      <c r="E33" s="86"/>
      <c r="F33" s="87"/>
      <c r="G33" s="88"/>
      <c r="H33" s="86"/>
      <c r="I33" s="87"/>
      <c r="J33" s="88"/>
      <c r="K33" s="86"/>
      <c r="L33" s="87"/>
      <c r="M33" s="88"/>
      <c r="N33" s="86"/>
      <c r="O33" s="87"/>
      <c r="P33" s="88"/>
      <c r="Q33" s="86"/>
      <c r="R33" s="87"/>
      <c r="S33" s="88"/>
      <c r="T33" s="12"/>
    </row>
    <row r="34" spans="1:20" ht="13" x14ac:dyDescent="0.3">
      <c r="A34" s="46" t="s">
        <v>50</v>
      </c>
      <c r="B34" s="14">
        <v>0</v>
      </c>
      <c r="C34" s="15">
        <v>0</v>
      </c>
      <c r="D34" s="18"/>
      <c r="E34" s="14">
        <v>0</v>
      </c>
      <c r="F34" s="15">
        <v>0</v>
      </c>
      <c r="G34" s="18"/>
      <c r="H34" s="14">
        <v>0</v>
      </c>
      <c r="I34" s="15">
        <v>0</v>
      </c>
      <c r="J34" s="18"/>
      <c r="K34" s="14">
        <v>0</v>
      </c>
      <c r="L34" s="15">
        <v>0</v>
      </c>
      <c r="M34" s="18"/>
      <c r="N34" s="14">
        <v>0</v>
      </c>
      <c r="O34" s="15">
        <v>0</v>
      </c>
      <c r="P34" s="18"/>
      <c r="Q34" s="64">
        <f t="shared" si="15"/>
        <v>0</v>
      </c>
      <c r="R34" s="65">
        <f t="shared" si="16"/>
        <v>0</v>
      </c>
      <c r="S34" s="18"/>
      <c r="T34" s="12"/>
    </row>
    <row r="35" spans="1:20" ht="13" x14ac:dyDescent="0.3">
      <c r="A35" s="46" t="s">
        <v>51</v>
      </c>
      <c r="B35" s="14">
        <v>0</v>
      </c>
      <c r="C35" s="15">
        <v>0</v>
      </c>
      <c r="D35" s="18"/>
      <c r="E35" s="14">
        <v>0</v>
      </c>
      <c r="F35" s="15">
        <v>0</v>
      </c>
      <c r="G35" s="18"/>
      <c r="H35" s="14">
        <v>0</v>
      </c>
      <c r="I35" s="15">
        <v>0</v>
      </c>
      <c r="J35" s="18"/>
      <c r="K35" s="14">
        <v>0</v>
      </c>
      <c r="L35" s="15">
        <v>0</v>
      </c>
      <c r="M35" s="18"/>
      <c r="N35" s="14">
        <v>0</v>
      </c>
      <c r="O35" s="15">
        <v>0</v>
      </c>
      <c r="P35" s="18"/>
      <c r="Q35" s="64">
        <f t="shared" si="15"/>
        <v>0</v>
      </c>
      <c r="R35" s="65">
        <f t="shared" si="16"/>
        <v>0</v>
      </c>
      <c r="S35" s="18"/>
      <c r="T35" s="12"/>
    </row>
    <row r="36" spans="1:20" ht="15" customHeight="1" thickBot="1" x14ac:dyDescent="0.35">
      <c r="A36" s="112" t="s">
        <v>52</v>
      </c>
      <c r="B36" s="107">
        <f>(B34+B35)</f>
        <v>0</v>
      </c>
      <c r="C36" s="92">
        <f>(C34+C35)</f>
        <v>0</v>
      </c>
      <c r="D36" s="93"/>
      <c r="E36" s="107">
        <f>(E34+E35)</f>
        <v>0</v>
      </c>
      <c r="F36" s="92">
        <f>(F34+F35)</f>
        <v>0</v>
      </c>
      <c r="G36" s="93"/>
      <c r="H36" s="107">
        <f>(H34+H35)</f>
        <v>0</v>
      </c>
      <c r="I36" s="92">
        <f>(I34+I35)</f>
        <v>0</v>
      </c>
      <c r="J36" s="93"/>
      <c r="K36" s="107">
        <f>(K34+K35)</f>
        <v>0</v>
      </c>
      <c r="L36" s="92">
        <f>(L34+L35)</f>
        <v>0</v>
      </c>
      <c r="M36" s="93"/>
      <c r="N36" s="107">
        <f>(N34+N35)</f>
        <v>0</v>
      </c>
      <c r="O36" s="92">
        <f>(O34+O35)</f>
        <v>0</v>
      </c>
      <c r="P36" s="93"/>
      <c r="Q36" s="107">
        <f t="shared" si="15"/>
        <v>0</v>
      </c>
      <c r="R36" s="92">
        <f t="shared" si="16"/>
        <v>0</v>
      </c>
      <c r="S36" s="93"/>
      <c r="T36" s="12"/>
    </row>
    <row r="37" spans="1:20" ht="13" x14ac:dyDescent="0.3">
      <c r="A37" s="108" t="s">
        <v>58</v>
      </c>
      <c r="B37" s="99"/>
      <c r="C37" s="100"/>
      <c r="D37" s="101"/>
      <c r="E37" s="99"/>
      <c r="F37" s="100"/>
      <c r="G37" s="101"/>
      <c r="H37" s="99"/>
      <c r="I37" s="100"/>
      <c r="J37" s="101"/>
      <c r="K37" s="99"/>
      <c r="L37" s="100"/>
      <c r="M37" s="101"/>
      <c r="N37" s="99"/>
      <c r="O37" s="100"/>
      <c r="P37" s="101"/>
      <c r="Q37" s="99"/>
      <c r="R37" s="100"/>
      <c r="S37" s="101"/>
      <c r="T37" s="12"/>
    </row>
    <row r="38" spans="1:20" ht="13" x14ac:dyDescent="0.3">
      <c r="A38" s="46" t="s">
        <v>53</v>
      </c>
      <c r="B38" s="14">
        <v>0</v>
      </c>
      <c r="C38" s="15">
        <v>0</v>
      </c>
      <c r="D38" s="18"/>
      <c r="E38" s="14">
        <v>0</v>
      </c>
      <c r="F38" s="15">
        <v>0</v>
      </c>
      <c r="G38" s="18"/>
      <c r="H38" s="14">
        <v>0</v>
      </c>
      <c r="I38" s="15">
        <v>0</v>
      </c>
      <c r="J38" s="18"/>
      <c r="K38" s="14">
        <v>0</v>
      </c>
      <c r="L38" s="15">
        <v>0</v>
      </c>
      <c r="M38" s="18"/>
      <c r="N38" s="14">
        <v>0</v>
      </c>
      <c r="O38" s="15">
        <v>0</v>
      </c>
      <c r="P38" s="18"/>
      <c r="Q38" s="64">
        <f t="shared" ref="Q38:Q42" si="27">SUM(B38,E38,H38,K38,N38)</f>
        <v>0</v>
      </c>
      <c r="R38" s="65">
        <f t="shared" ref="R38:R42" si="28">SUM(C38,F38,I38,L38,O38)</f>
        <v>0</v>
      </c>
      <c r="S38" s="18"/>
      <c r="T38" s="12"/>
    </row>
    <row r="39" spans="1:20" ht="13" x14ac:dyDescent="0.3">
      <c r="A39" s="46" t="s">
        <v>54</v>
      </c>
      <c r="B39" s="14">
        <v>0</v>
      </c>
      <c r="C39" s="15">
        <v>0</v>
      </c>
      <c r="D39" s="18"/>
      <c r="E39" s="14">
        <v>0</v>
      </c>
      <c r="F39" s="15">
        <v>0</v>
      </c>
      <c r="G39" s="18"/>
      <c r="H39" s="14">
        <v>0</v>
      </c>
      <c r="I39" s="15">
        <v>0</v>
      </c>
      <c r="J39" s="18"/>
      <c r="K39" s="14">
        <v>0</v>
      </c>
      <c r="L39" s="15">
        <v>0</v>
      </c>
      <c r="M39" s="18"/>
      <c r="N39" s="14">
        <v>0</v>
      </c>
      <c r="O39" s="15">
        <v>0</v>
      </c>
      <c r="P39" s="18"/>
      <c r="Q39" s="64">
        <f t="shared" si="27"/>
        <v>0</v>
      </c>
      <c r="R39" s="65">
        <f t="shared" si="28"/>
        <v>0</v>
      </c>
      <c r="S39" s="18"/>
      <c r="T39" s="12"/>
    </row>
    <row r="40" spans="1:20" ht="13" x14ac:dyDescent="0.3">
      <c r="A40" s="46" t="s">
        <v>55</v>
      </c>
      <c r="B40" s="14">
        <v>0</v>
      </c>
      <c r="C40" s="15">
        <v>0</v>
      </c>
      <c r="D40" s="18"/>
      <c r="E40" s="14">
        <v>0</v>
      </c>
      <c r="F40" s="15">
        <v>0</v>
      </c>
      <c r="G40" s="18"/>
      <c r="H40" s="14">
        <v>0</v>
      </c>
      <c r="I40" s="15">
        <v>0</v>
      </c>
      <c r="J40" s="18"/>
      <c r="K40" s="14">
        <v>0</v>
      </c>
      <c r="L40" s="15">
        <v>0</v>
      </c>
      <c r="M40" s="18"/>
      <c r="N40" s="14">
        <v>0</v>
      </c>
      <c r="O40" s="15">
        <v>0</v>
      </c>
      <c r="P40" s="18"/>
      <c r="Q40" s="64">
        <f t="shared" si="27"/>
        <v>0</v>
      </c>
      <c r="R40" s="65">
        <f t="shared" si="28"/>
        <v>0</v>
      </c>
      <c r="S40" s="18"/>
      <c r="T40" s="12"/>
    </row>
    <row r="41" spans="1:20" ht="13" x14ac:dyDescent="0.3">
      <c r="A41" s="46" t="s">
        <v>56</v>
      </c>
      <c r="B41" s="14">
        <v>0</v>
      </c>
      <c r="C41" s="15">
        <v>0</v>
      </c>
      <c r="D41" s="18"/>
      <c r="E41" s="14">
        <v>0</v>
      </c>
      <c r="F41" s="15">
        <v>0</v>
      </c>
      <c r="G41" s="18"/>
      <c r="H41" s="14">
        <v>0</v>
      </c>
      <c r="I41" s="15">
        <v>0</v>
      </c>
      <c r="J41" s="18"/>
      <c r="K41" s="14">
        <v>0</v>
      </c>
      <c r="L41" s="15">
        <v>0</v>
      </c>
      <c r="M41" s="18"/>
      <c r="N41" s="14">
        <v>0</v>
      </c>
      <c r="O41" s="15">
        <v>0</v>
      </c>
      <c r="P41" s="18"/>
      <c r="Q41" s="64">
        <f t="shared" si="27"/>
        <v>0</v>
      </c>
      <c r="R41" s="65">
        <f t="shared" si="28"/>
        <v>0</v>
      </c>
      <c r="S41" s="18"/>
      <c r="T41" s="12"/>
    </row>
    <row r="42" spans="1:20" ht="14.25" customHeight="1" thickBot="1" x14ac:dyDescent="0.35">
      <c r="A42" s="112" t="s">
        <v>57</v>
      </c>
      <c r="B42" s="107">
        <f>SUM(B38:B41)</f>
        <v>0</v>
      </c>
      <c r="C42" s="92">
        <f>SUM(C38:C41)</f>
        <v>0</v>
      </c>
      <c r="D42" s="93"/>
      <c r="E42" s="107">
        <f>SUM(E38:E41)</f>
        <v>0</v>
      </c>
      <c r="F42" s="92">
        <f>SUM(F38:F41)</f>
        <v>0</v>
      </c>
      <c r="G42" s="93"/>
      <c r="H42" s="107">
        <f>SUM(H38:H41)</f>
        <v>0</v>
      </c>
      <c r="I42" s="92">
        <f>SUM(I38:I41)</f>
        <v>0</v>
      </c>
      <c r="J42" s="93"/>
      <c r="K42" s="107">
        <f>SUM(K38:K41)</f>
        <v>0</v>
      </c>
      <c r="L42" s="92">
        <f>SUM(L38:L41)</f>
        <v>0</v>
      </c>
      <c r="M42" s="93"/>
      <c r="N42" s="107">
        <f>SUM(N38:N41)</f>
        <v>0</v>
      </c>
      <c r="O42" s="92">
        <f>SUM(O38:O41)</f>
        <v>0</v>
      </c>
      <c r="P42" s="93"/>
      <c r="Q42" s="107">
        <f t="shared" si="27"/>
        <v>0</v>
      </c>
      <c r="R42" s="92">
        <f t="shared" si="28"/>
        <v>0</v>
      </c>
      <c r="S42" s="93"/>
      <c r="T42" s="12"/>
    </row>
    <row r="43" spans="1:20" ht="13" x14ac:dyDescent="0.3">
      <c r="A43" s="108" t="s">
        <v>65</v>
      </c>
      <c r="B43" s="99"/>
      <c r="C43" s="100"/>
      <c r="D43" s="101"/>
      <c r="E43" s="99"/>
      <c r="F43" s="100"/>
      <c r="G43" s="101"/>
      <c r="H43" s="99"/>
      <c r="I43" s="100"/>
      <c r="J43" s="101"/>
      <c r="K43" s="99"/>
      <c r="L43" s="100"/>
      <c r="M43" s="101"/>
      <c r="N43" s="99"/>
      <c r="O43" s="100"/>
      <c r="P43" s="101"/>
      <c r="Q43" s="99"/>
      <c r="R43" s="100"/>
      <c r="S43" s="101"/>
      <c r="T43" s="12"/>
    </row>
    <row r="44" spans="1:20" ht="13" x14ac:dyDescent="0.3">
      <c r="A44" s="46" t="s">
        <v>59</v>
      </c>
      <c r="B44" s="14">
        <v>0</v>
      </c>
      <c r="C44" s="15" t="s">
        <v>91</v>
      </c>
      <c r="D44" s="18"/>
      <c r="E44" s="14">
        <v>0</v>
      </c>
      <c r="F44" s="15">
        <v>0</v>
      </c>
      <c r="G44" s="18"/>
      <c r="H44" s="14">
        <v>0</v>
      </c>
      <c r="I44" s="15">
        <v>0</v>
      </c>
      <c r="J44" s="18"/>
      <c r="K44" s="14">
        <v>0</v>
      </c>
      <c r="L44" s="15">
        <v>0</v>
      </c>
      <c r="M44" s="18"/>
      <c r="N44" s="14">
        <v>0</v>
      </c>
      <c r="O44" s="15">
        <v>0</v>
      </c>
      <c r="P44" s="18"/>
      <c r="Q44" s="64">
        <f t="shared" si="15"/>
        <v>0</v>
      </c>
      <c r="R44" s="65">
        <f t="shared" si="16"/>
        <v>0</v>
      </c>
      <c r="S44" s="18"/>
      <c r="T44" s="12"/>
    </row>
    <row r="45" spans="1:20" ht="13" x14ac:dyDescent="0.3">
      <c r="A45" s="46" t="s">
        <v>60</v>
      </c>
      <c r="B45" s="14">
        <v>0</v>
      </c>
      <c r="C45" s="15">
        <v>0</v>
      </c>
      <c r="D45" s="18"/>
      <c r="E45" s="14">
        <v>0</v>
      </c>
      <c r="F45" s="15">
        <v>0</v>
      </c>
      <c r="G45" s="18"/>
      <c r="H45" s="14">
        <v>0</v>
      </c>
      <c r="I45" s="15">
        <v>0</v>
      </c>
      <c r="J45" s="18"/>
      <c r="K45" s="14">
        <v>0</v>
      </c>
      <c r="L45" s="15">
        <v>0</v>
      </c>
      <c r="M45" s="18"/>
      <c r="N45" s="14">
        <v>0</v>
      </c>
      <c r="O45" s="15">
        <v>0</v>
      </c>
      <c r="P45" s="18"/>
      <c r="Q45" s="64">
        <f t="shared" si="15"/>
        <v>0</v>
      </c>
      <c r="R45" s="65">
        <f t="shared" si="16"/>
        <v>0</v>
      </c>
      <c r="S45" s="18"/>
      <c r="T45" s="12"/>
    </row>
    <row r="46" spans="1:20" ht="13" x14ac:dyDescent="0.3">
      <c r="A46" s="46" t="s">
        <v>61</v>
      </c>
      <c r="B46" s="14">
        <v>0</v>
      </c>
      <c r="C46" s="15">
        <v>0</v>
      </c>
      <c r="D46" s="18"/>
      <c r="E46" s="14">
        <v>0</v>
      </c>
      <c r="F46" s="15">
        <v>0</v>
      </c>
      <c r="G46" s="18"/>
      <c r="H46" s="14">
        <v>0</v>
      </c>
      <c r="I46" s="15">
        <v>0</v>
      </c>
      <c r="J46" s="18"/>
      <c r="K46" s="14">
        <v>0</v>
      </c>
      <c r="L46" s="15">
        <v>0</v>
      </c>
      <c r="M46" s="18"/>
      <c r="N46" s="14">
        <v>0</v>
      </c>
      <c r="O46" s="15">
        <v>0</v>
      </c>
      <c r="P46" s="18"/>
      <c r="Q46" s="64">
        <f t="shared" si="15"/>
        <v>0</v>
      </c>
      <c r="R46" s="65">
        <f t="shared" si="16"/>
        <v>0</v>
      </c>
      <c r="S46" s="18"/>
      <c r="T46" s="12"/>
    </row>
    <row r="47" spans="1:20" ht="13" x14ac:dyDescent="0.3">
      <c r="A47" s="46" t="s">
        <v>62</v>
      </c>
      <c r="B47" s="14">
        <v>0</v>
      </c>
      <c r="C47" s="15">
        <v>0</v>
      </c>
      <c r="D47" s="18"/>
      <c r="E47" s="14">
        <v>0</v>
      </c>
      <c r="F47" s="15">
        <v>0</v>
      </c>
      <c r="G47" s="18"/>
      <c r="H47" s="14">
        <v>0</v>
      </c>
      <c r="I47" s="15">
        <v>0</v>
      </c>
      <c r="J47" s="18"/>
      <c r="K47" s="14">
        <v>0</v>
      </c>
      <c r="L47" s="15">
        <v>0</v>
      </c>
      <c r="M47" s="18"/>
      <c r="N47" s="14">
        <v>0</v>
      </c>
      <c r="O47" s="15">
        <v>0</v>
      </c>
      <c r="P47" s="18"/>
      <c r="Q47" s="64">
        <f t="shared" si="15"/>
        <v>0</v>
      </c>
      <c r="R47" s="65">
        <f t="shared" si="16"/>
        <v>0</v>
      </c>
      <c r="S47" s="18"/>
      <c r="T47" s="12"/>
    </row>
    <row r="48" spans="1:20" ht="13" x14ac:dyDescent="0.3">
      <c r="A48" s="46" t="s">
        <v>63</v>
      </c>
      <c r="B48" s="14">
        <v>0</v>
      </c>
      <c r="C48" s="15">
        <v>0</v>
      </c>
      <c r="D48" s="18"/>
      <c r="E48" s="14">
        <v>0</v>
      </c>
      <c r="F48" s="15">
        <v>0</v>
      </c>
      <c r="G48" s="18"/>
      <c r="H48" s="14">
        <v>0</v>
      </c>
      <c r="I48" s="15">
        <v>0</v>
      </c>
      <c r="J48" s="18"/>
      <c r="K48" s="14">
        <v>0</v>
      </c>
      <c r="L48" s="15">
        <v>0</v>
      </c>
      <c r="M48" s="18"/>
      <c r="N48" s="14">
        <v>0</v>
      </c>
      <c r="O48" s="15">
        <v>0</v>
      </c>
      <c r="P48" s="18"/>
      <c r="Q48" s="64">
        <f t="shared" si="15"/>
        <v>0</v>
      </c>
      <c r="R48" s="65">
        <f t="shared" si="16"/>
        <v>0</v>
      </c>
      <c r="S48" s="18"/>
      <c r="T48" s="12"/>
    </row>
    <row r="49" spans="1:21" ht="13" x14ac:dyDescent="0.3">
      <c r="A49" s="46" t="s">
        <v>44</v>
      </c>
      <c r="B49" s="62"/>
      <c r="C49" s="63"/>
      <c r="D49" s="18"/>
      <c r="E49" s="62"/>
      <c r="F49" s="63"/>
      <c r="G49" s="18"/>
      <c r="H49" s="62"/>
      <c r="I49" s="63"/>
      <c r="J49" s="18"/>
      <c r="K49" s="62"/>
      <c r="L49" s="63"/>
      <c r="M49" s="18"/>
      <c r="N49" s="62"/>
      <c r="O49" s="63"/>
      <c r="P49" s="18"/>
      <c r="Q49" s="62"/>
      <c r="R49" s="63"/>
      <c r="S49" s="18"/>
      <c r="T49" s="12"/>
      <c r="U49" s="73"/>
    </row>
    <row r="50" spans="1:21" ht="13" x14ac:dyDescent="0.3">
      <c r="A50" s="48" t="s">
        <v>70</v>
      </c>
      <c r="B50" s="14">
        <v>0</v>
      </c>
      <c r="C50" s="15">
        <v>0</v>
      </c>
      <c r="D50" s="18"/>
      <c r="E50" s="14">
        <v>0</v>
      </c>
      <c r="F50" s="15">
        <v>0</v>
      </c>
      <c r="G50" s="18"/>
      <c r="H50" s="14">
        <v>0</v>
      </c>
      <c r="I50" s="15">
        <v>0</v>
      </c>
      <c r="J50" s="18"/>
      <c r="K50" s="14">
        <v>0</v>
      </c>
      <c r="L50" s="15">
        <v>0</v>
      </c>
      <c r="M50" s="18"/>
      <c r="N50" s="14">
        <v>0</v>
      </c>
      <c r="O50" s="15">
        <v>0</v>
      </c>
      <c r="P50" s="18"/>
      <c r="Q50" s="64">
        <f t="shared" ref="Q50:R54" si="29">SUM(B50,E50,H50,K50,N50)</f>
        <v>0</v>
      </c>
      <c r="R50" s="65">
        <f t="shared" si="29"/>
        <v>0</v>
      </c>
      <c r="S50" s="18"/>
      <c r="T50" s="12"/>
      <c r="U50" s="73"/>
    </row>
    <row r="51" spans="1:21" ht="13" x14ac:dyDescent="0.3">
      <c r="A51" s="48" t="s">
        <v>71</v>
      </c>
      <c r="B51" s="14">
        <v>0</v>
      </c>
      <c r="C51" s="15">
        <v>0</v>
      </c>
      <c r="D51" s="18"/>
      <c r="E51" s="14">
        <v>0</v>
      </c>
      <c r="F51" s="15">
        <v>0</v>
      </c>
      <c r="G51" s="18"/>
      <c r="H51" s="14">
        <v>0</v>
      </c>
      <c r="I51" s="15">
        <v>0</v>
      </c>
      <c r="J51" s="18"/>
      <c r="K51" s="14">
        <v>0</v>
      </c>
      <c r="L51" s="15">
        <v>0</v>
      </c>
      <c r="M51" s="18"/>
      <c r="N51" s="14">
        <v>0</v>
      </c>
      <c r="O51" s="15">
        <v>0</v>
      </c>
      <c r="P51" s="18"/>
      <c r="Q51" s="64">
        <f t="shared" si="29"/>
        <v>0</v>
      </c>
      <c r="R51" s="65">
        <f t="shared" si="29"/>
        <v>0</v>
      </c>
      <c r="S51" s="18"/>
      <c r="T51" s="12"/>
      <c r="U51" s="73"/>
    </row>
    <row r="52" spans="1:21" ht="13" x14ac:dyDescent="0.3">
      <c r="A52" s="48" t="s">
        <v>89</v>
      </c>
      <c r="B52" s="14">
        <v>0</v>
      </c>
      <c r="C52" s="15">
        <v>0</v>
      </c>
      <c r="D52" s="18"/>
      <c r="E52" s="14">
        <v>0</v>
      </c>
      <c r="F52" s="15">
        <v>0</v>
      </c>
      <c r="G52" s="18"/>
      <c r="H52" s="14">
        <v>0</v>
      </c>
      <c r="I52" s="15">
        <v>0</v>
      </c>
      <c r="J52" s="18"/>
      <c r="K52" s="14">
        <v>0</v>
      </c>
      <c r="L52" s="15">
        <v>0</v>
      </c>
      <c r="M52" s="18"/>
      <c r="N52" s="14">
        <v>0</v>
      </c>
      <c r="O52" s="15">
        <v>0</v>
      </c>
      <c r="P52" s="18"/>
      <c r="Q52" s="64">
        <f t="shared" si="29"/>
        <v>0</v>
      </c>
      <c r="R52" s="65">
        <f t="shared" si="29"/>
        <v>0</v>
      </c>
      <c r="S52" s="18"/>
      <c r="T52" s="12"/>
      <c r="U52" s="73"/>
    </row>
    <row r="53" spans="1:21" ht="13" x14ac:dyDescent="0.3">
      <c r="A53" s="48" t="s">
        <v>90</v>
      </c>
      <c r="B53" s="62"/>
      <c r="C53" s="15">
        <v>0</v>
      </c>
      <c r="D53" s="18"/>
      <c r="E53" s="62"/>
      <c r="F53" s="15">
        <v>0</v>
      </c>
      <c r="G53" s="18"/>
      <c r="H53" s="62"/>
      <c r="I53" s="15">
        <v>0</v>
      </c>
      <c r="J53" s="18"/>
      <c r="K53" s="62"/>
      <c r="L53" s="15">
        <v>0</v>
      </c>
      <c r="M53" s="18"/>
      <c r="N53" s="62"/>
      <c r="O53" s="15">
        <v>0</v>
      </c>
      <c r="P53" s="18"/>
      <c r="Q53" s="62"/>
      <c r="R53" s="65">
        <f t="shared" si="29"/>
        <v>0</v>
      </c>
      <c r="S53" s="18"/>
      <c r="T53" s="12"/>
      <c r="U53" s="73"/>
    </row>
    <row r="54" spans="1:21" ht="13.5" thickBot="1" x14ac:dyDescent="0.35">
      <c r="A54" s="112" t="s">
        <v>64</v>
      </c>
      <c r="B54" s="107">
        <f>SUM(B44:B52)</f>
        <v>0</v>
      </c>
      <c r="C54" s="92">
        <f>SUM(C44:C53)</f>
        <v>0</v>
      </c>
      <c r="D54" s="93"/>
      <c r="E54" s="107">
        <f>SUM(E44:E52)</f>
        <v>0</v>
      </c>
      <c r="F54" s="92">
        <f>SUM(F44:F53)</f>
        <v>0</v>
      </c>
      <c r="G54" s="93"/>
      <c r="H54" s="107">
        <f>SUM(H44:H52)</f>
        <v>0</v>
      </c>
      <c r="I54" s="92">
        <f>SUM(I44:I53)</f>
        <v>0</v>
      </c>
      <c r="J54" s="93"/>
      <c r="K54" s="107">
        <f>SUM(K44:K52)</f>
        <v>0</v>
      </c>
      <c r="L54" s="92">
        <f>SUM(L44:L53)</f>
        <v>0</v>
      </c>
      <c r="M54" s="93"/>
      <c r="N54" s="107">
        <f>SUM(N44:N52)</f>
        <v>0</v>
      </c>
      <c r="O54" s="92">
        <f>SUM(O44:O53)</f>
        <v>0</v>
      </c>
      <c r="P54" s="93"/>
      <c r="Q54" s="107">
        <f t="shared" si="29"/>
        <v>0</v>
      </c>
      <c r="R54" s="92">
        <f t="shared" si="29"/>
        <v>0</v>
      </c>
      <c r="S54" s="93"/>
      <c r="T54" s="12"/>
      <c r="U54" s="73"/>
    </row>
    <row r="55" spans="1:21" ht="13.5" thickBot="1" x14ac:dyDescent="0.35">
      <c r="A55" s="120" t="s">
        <v>66</v>
      </c>
      <c r="B55" s="121">
        <f>B31+B32+B36+B42+B54</f>
        <v>0</v>
      </c>
      <c r="C55" s="122">
        <f>C31+C32+C36+C42+C54</f>
        <v>0</v>
      </c>
      <c r="D55" s="123"/>
      <c r="E55" s="121">
        <f>E31+E32+E36+E42+E54</f>
        <v>0</v>
      </c>
      <c r="F55" s="122">
        <f>F31+F32+F36+F42+F54</f>
        <v>0</v>
      </c>
      <c r="G55" s="123"/>
      <c r="H55" s="121">
        <f>H31+H32+H36+H42+H54</f>
        <v>0</v>
      </c>
      <c r="I55" s="122">
        <f>I31+I32+I36+I42+I54</f>
        <v>0</v>
      </c>
      <c r="J55" s="123"/>
      <c r="K55" s="121">
        <f>K31+K32+K36+K42+K54</f>
        <v>0</v>
      </c>
      <c r="L55" s="122">
        <f>L31+L32+L36+L42+L54</f>
        <v>0</v>
      </c>
      <c r="M55" s="123"/>
      <c r="N55" s="121">
        <f>N31+N32+N36+N42+N54</f>
        <v>0</v>
      </c>
      <c r="O55" s="122">
        <f>O31+O32+O36+O42+O54</f>
        <v>0</v>
      </c>
      <c r="P55" s="123"/>
      <c r="Q55" s="121">
        <f t="shared" ref="Q55" si="30">SUM(B55,E55,H55,K55,N55)</f>
        <v>0</v>
      </c>
      <c r="R55" s="122">
        <f t="shared" ref="R55" si="31">SUM(C55,F55,I55,L55,O55)</f>
        <v>0</v>
      </c>
      <c r="S55" s="123"/>
      <c r="T55" s="12"/>
    </row>
    <row r="56" spans="1:21" ht="13" x14ac:dyDescent="0.3">
      <c r="A56" s="85" t="s">
        <v>16</v>
      </c>
      <c r="B56" s="86"/>
      <c r="C56" s="87"/>
      <c r="D56" s="88"/>
      <c r="E56" s="86"/>
      <c r="F56" s="87"/>
      <c r="G56" s="88"/>
      <c r="H56" s="86"/>
      <c r="I56" s="87"/>
      <c r="J56" s="88"/>
      <c r="K56" s="86"/>
      <c r="L56" s="87"/>
      <c r="M56" s="88"/>
      <c r="N56" s="86"/>
      <c r="O56" s="87"/>
      <c r="P56" s="88"/>
      <c r="Q56" s="86"/>
      <c r="R56" s="87"/>
      <c r="S56" s="88"/>
      <c r="T56" s="12"/>
    </row>
    <row r="57" spans="1:21" ht="14.25" customHeight="1" x14ac:dyDescent="0.3">
      <c r="A57" s="89" t="s">
        <v>36</v>
      </c>
      <c r="B57" s="64">
        <f>ROUND($B$70*B29,0)</f>
        <v>0</v>
      </c>
      <c r="C57" s="65">
        <f>ROUND($B$69*C29,0)</f>
        <v>0</v>
      </c>
      <c r="D57" s="18"/>
      <c r="E57" s="64">
        <f>ROUND($B$70*E29,0)</f>
        <v>0</v>
      </c>
      <c r="F57" s="65">
        <f>ROUND($B$69*F29,0)</f>
        <v>0</v>
      </c>
      <c r="G57" s="18"/>
      <c r="H57" s="64">
        <f>ROUND($B$70*H29,0)</f>
        <v>0</v>
      </c>
      <c r="I57" s="65">
        <f>ROUND($B$69*I29,0)</f>
        <v>0</v>
      </c>
      <c r="J57" s="18"/>
      <c r="K57" s="64">
        <f>ROUND($B$70*K29,0)</f>
        <v>0</v>
      </c>
      <c r="L57" s="65">
        <f>ROUND($B$69*L29,0)</f>
        <v>0</v>
      </c>
      <c r="M57" s="18"/>
      <c r="N57" s="64">
        <f>ROUND($B$70*N29,0)</f>
        <v>0</v>
      </c>
      <c r="O57" s="65">
        <f>ROUND($B$69*O29,0)</f>
        <v>0</v>
      </c>
      <c r="P57" s="18"/>
      <c r="Q57" s="64">
        <f>SUM(B57,E57,H57,K57,N57)</f>
        <v>0</v>
      </c>
      <c r="R57" s="65">
        <f>SUM(C57,F57,I57,L57,O57)</f>
        <v>0</v>
      </c>
      <c r="S57" s="18"/>
      <c r="T57" s="12"/>
    </row>
    <row r="58" spans="1:21" ht="14.25" customHeight="1" thickBot="1" x14ac:dyDescent="0.35">
      <c r="A58" s="90" t="s">
        <v>33</v>
      </c>
      <c r="B58" s="91"/>
      <c r="C58" s="92">
        <f>IF(B29*$B$69&gt;B57,ROUND((B29*$B$69-B57),0),0)</f>
        <v>0</v>
      </c>
      <c r="D58" s="93"/>
      <c r="E58" s="91"/>
      <c r="F58" s="92">
        <f>IF(E29*$B$69&gt;E57,ROUND((E29*$B$69-E57),0),0)</f>
        <v>0</v>
      </c>
      <c r="G58" s="93"/>
      <c r="H58" s="91"/>
      <c r="I58" s="92">
        <f>IF(H29*$B$69&gt;H57,ROUND((H29*$B$69-H57),0),0)</f>
        <v>0</v>
      </c>
      <c r="J58" s="93"/>
      <c r="K58" s="91"/>
      <c r="L58" s="92">
        <f>IF(K29*$B$69&gt;K57,ROUND((K29*$B$69-K57),0),0)</f>
        <v>0</v>
      </c>
      <c r="M58" s="93"/>
      <c r="N58" s="91"/>
      <c r="O58" s="92">
        <f>IF(N29*$B$69&gt;N57,ROUND((N29*$B$69-N57),0),0)</f>
        <v>0</v>
      </c>
      <c r="P58" s="93"/>
      <c r="Q58" s="91"/>
      <c r="R58" s="65">
        <f>SUM(C58,F58,I58,L58,O58)</f>
        <v>0</v>
      </c>
      <c r="S58" s="93"/>
      <c r="T58" s="12"/>
    </row>
    <row r="59" spans="1:21" ht="13.5" thickBot="1" x14ac:dyDescent="0.35">
      <c r="A59" s="82" t="s">
        <v>9</v>
      </c>
      <c r="B59" s="83">
        <f>SUM(B55,B57)</f>
        <v>0</v>
      </c>
      <c r="C59" s="84">
        <f>SUM(C55,C57,C58)</f>
        <v>0</v>
      </c>
      <c r="D59" s="19"/>
      <c r="E59" s="83">
        <f>SUM(E55,E57)</f>
        <v>0</v>
      </c>
      <c r="F59" s="84">
        <f>SUM(F55,F57,F58)</f>
        <v>0</v>
      </c>
      <c r="G59" s="21"/>
      <c r="H59" s="83">
        <f>SUM(H55,H57)</f>
        <v>0</v>
      </c>
      <c r="I59" s="84">
        <f>SUM(I55,I57,I58)</f>
        <v>0</v>
      </c>
      <c r="J59" s="21"/>
      <c r="K59" s="83">
        <f>SUM(K55,K57)</f>
        <v>0</v>
      </c>
      <c r="L59" s="84">
        <f>SUM(L55,L57,L58)</f>
        <v>0</v>
      </c>
      <c r="M59" s="21"/>
      <c r="N59" s="83">
        <f>SUM(N55,N57)</f>
        <v>0</v>
      </c>
      <c r="O59" s="84">
        <f>SUM(O55,O57,O58)</f>
        <v>0</v>
      </c>
      <c r="P59" s="21"/>
      <c r="Q59" s="83">
        <f>SUM(Q55,Q57)</f>
        <v>0</v>
      </c>
      <c r="R59" s="84">
        <f>SUM(R55,R57,R58)</f>
        <v>0</v>
      </c>
      <c r="S59" s="25"/>
      <c r="T59" s="13"/>
    </row>
    <row r="60" spans="1:21" ht="13" thickTop="1" x14ac:dyDescent="0.25">
      <c r="B60" s="1"/>
      <c r="E60" s="1"/>
      <c r="H60" s="1"/>
      <c r="K60" s="1"/>
      <c r="N60" s="1"/>
    </row>
    <row r="61" spans="1:21" ht="14" x14ac:dyDescent="0.3">
      <c r="A61" s="134" t="s">
        <v>97</v>
      </c>
      <c r="B61" s="1"/>
      <c r="E61" s="1"/>
    </row>
    <row r="62" spans="1:21" s="7" customFormat="1" ht="15.5" x14ac:dyDescent="0.35">
      <c r="A62" s="49" t="s">
        <v>101</v>
      </c>
      <c r="B62" s="6"/>
      <c r="D62" s="16"/>
      <c r="G62" s="16"/>
      <c r="J62" s="16"/>
      <c r="M62" s="16"/>
      <c r="P62" s="16"/>
      <c r="Q62" s="74"/>
      <c r="R62" s="75"/>
      <c r="S62" s="26"/>
    </row>
    <row r="63" spans="1:21" x14ac:dyDescent="0.25">
      <c r="A63" t="s">
        <v>37</v>
      </c>
      <c r="B63" s="8">
        <v>0.4768</v>
      </c>
      <c r="E63" s="1"/>
      <c r="I63" s="1"/>
    </row>
    <row r="64" spans="1:21" hidden="1" x14ac:dyDescent="0.25">
      <c r="B64" s="8"/>
      <c r="F64" s="1"/>
      <c r="K64" s="72"/>
    </row>
    <row r="65" spans="1:19" x14ac:dyDescent="0.25">
      <c r="A65" t="s">
        <v>14</v>
      </c>
      <c r="B65" s="8">
        <v>0.19339999999999999</v>
      </c>
      <c r="Q65" s="1"/>
    </row>
    <row r="66" spans="1:19" x14ac:dyDescent="0.25">
      <c r="A66" t="s">
        <v>38</v>
      </c>
      <c r="B66" s="8">
        <v>9.7199999999999995E-2</v>
      </c>
    </row>
    <row r="67" spans="1:19" x14ac:dyDescent="0.25">
      <c r="A67" t="s">
        <v>93</v>
      </c>
      <c r="B67" s="8">
        <v>0.27560000000000001</v>
      </c>
      <c r="C67" t="s">
        <v>94</v>
      </c>
    </row>
    <row r="69" spans="1:19" ht="13" x14ac:dyDescent="0.3">
      <c r="A69" s="5" t="s">
        <v>80</v>
      </c>
      <c r="B69" s="8">
        <v>0.47299999999999998</v>
      </c>
      <c r="C69" s="61" t="s">
        <v>35</v>
      </c>
    </row>
    <row r="70" spans="1:19" ht="13" x14ac:dyDescent="0.3">
      <c r="A70" s="43" t="s">
        <v>32</v>
      </c>
      <c r="B70" s="68">
        <v>0.47299999999999998</v>
      </c>
      <c r="C70" s="42"/>
    </row>
    <row r="71" spans="1:19" ht="13" x14ac:dyDescent="0.3">
      <c r="A71" s="5"/>
      <c r="B71" s="8"/>
    </row>
    <row r="72" spans="1:19" ht="13" x14ac:dyDescent="0.3">
      <c r="A72" s="28" t="s">
        <v>31</v>
      </c>
      <c r="B72" s="29"/>
      <c r="C72" s="30"/>
      <c r="D72" s="29"/>
      <c r="E72" s="29"/>
      <c r="F72" s="29"/>
      <c r="G72" s="31"/>
      <c r="H72" s="36"/>
      <c r="I72" s="31"/>
      <c r="J72"/>
      <c r="M72"/>
      <c r="P72"/>
      <c r="S72"/>
    </row>
    <row r="73" spans="1:19" ht="13" x14ac:dyDescent="0.3">
      <c r="A73" s="32" t="s">
        <v>28</v>
      </c>
      <c r="B73" s="33"/>
      <c r="C73" s="34"/>
      <c r="D73" s="33"/>
      <c r="E73" s="33"/>
      <c r="F73" s="33"/>
      <c r="G73" s="35"/>
      <c r="H73" s="37"/>
      <c r="I73" s="35"/>
      <c r="J73"/>
      <c r="M73"/>
      <c r="P73"/>
      <c r="S73"/>
    </row>
    <row r="74" spans="1:19" ht="13.5" thickBot="1" x14ac:dyDescent="0.35">
      <c r="A74" s="5" t="s">
        <v>95</v>
      </c>
    </row>
    <row r="75" spans="1:19" x14ac:dyDescent="0.25">
      <c r="A75" s="125" t="s">
        <v>81</v>
      </c>
      <c r="B75" s="38">
        <f>(SUMIF(S15:S20,"=C",R15:R20))*(1+$B$63)</f>
        <v>0</v>
      </c>
      <c r="C75" s="38">
        <f>(SUMIF(S15:S20,"=K",R15:R20)*(1+$B$63))</f>
        <v>0</v>
      </c>
    </row>
    <row r="76" spans="1:19" x14ac:dyDescent="0.25">
      <c r="A76" s="126" t="s">
        <v>82</v>
      </c>
      <c r="B76" s="38">
        <f>R25</f>
        <v>0</v>
      </c>
      <c r="C76" s="127"/>
    </row>
    <row r="77" spans="1:19" x14ac:dyDescent="0.25">
      <c r="A77" s="126" t="s">
        <v>83</v>
      </c>
      <c r="B77" s="38">
        <f>R26</f>
        <v>0</v>
      </c>
      <c r="C77" s="127"/>
    </row>
    <row r="78" spans="1:19" x14ac:dyDescent="0.25">
      <c r="A78" s="126" t="s">
        <v>84</v>
      </c>
      <c r="B78" s="38">
        <f>R32</f>
        <v>0</v>
      </c>
      <c r="C78" s="127"/>
    </row>
    <row r="79" spans="1:19" x14ac:dyDescent="0.25">
      <c r="A79" s="126" t="s">
        <v>85</v>
      </c>
      <c r="B79" s="38">
        <f>R36+R42+(R54-R52-R53)</f>
        <v>0</v>
      </c>
      <c r="C79" s="127"/>
    </row>
    <row r="80" spans="1:19" x14ac:dyDescent="0.25">
      <c r="A80" s="126" t="s">
        <v>86</v>
      </c>
      <c r="B80" s="38">
        <f>R52</f>
        <v>0</v>
      </c>
      <c r="C80" s="127"/>
    </row>
    <row r="81" spans="1:10" x14ac:dyDescent="0.25">
      <c r="A81" s="126" t="s">
        <v>19</v>
      </c>
      <c r="B81" s="124"/>
      <c r="C81" s="128">
        <f>R53</f>
        <v>0</v>
      </c>
    </row>
    <row r="82" spans="1:10" ht="13" x14ac:dyDescent="0.3">
      <c r="A82" s="126" t="s">
        <v>17</v>
      </c>
      <c r="B82" s="124"/>
      <c r="C82" s="128">
        <f>R58</f>
        <v>0</v>
      </c>
      <c r="D82" s="39" t="s">
        <v>29</v>
      </c>
      <c r="E82" s="40" t="s">
        <v>30</v>
      </c>
      <c r="F82" s="40"/>
      <c r="G82" s="41"/>
      <c r="H82" s="40"/>
      <c r="I82" s="40"/>
      <c r="J82" s="41"/>
    </row>
    <row r="83" spans="1:10" x14ac:dyDescent="0.25">
      <c r="A83" s="126" t="s">
        <v>18</v>
      </c>
      <c r="B83" s="124"/>
      <c r="C83" s="128">
        <f>R57</f>
        <v>0</v>
      </c>
    </row>
    <row r="84" spans="1:10" ht="13.5" thickBot="1" x14ac:dyDescent="0.35">
      <c r="A84" s="129" t="s">
        <v>9</v>
      </c>
      <c r="B84" s="130">
        <f>SUM(B75:B83)</f>
        <v>0</v>
      </c>
      <c r="C84" s="131">
        <f>SUM(C75:C83)</f>
        <v>0</v>
      </c>
    </row>
    <row r="87" spans="1:10" ht="15.5" x14ac:dyDescent="0.35">
      <c r="A87" s="3" t="s">
        <v>20</v>
      </c>
    </row>
    <row r="88" spans="1:10" x14ac:dyDescent="0.25">
      <c r="A88" t="s">
        <v>21</v>
      </c>
      <c r="B88" s="1">
        <f>Q59</f>
        <v>0</v>
      </c>
      <c r="C88" s="1"/>
    </row>
    <row r="89" spans="1:10" ht="13" x14ac:dyDescent="0.3">
      <c r="A89" s="5" t="s">
        <v>22</v>
      </c>
      <c r="B89" s="1">
        <f>C82</f>
        <v>0</v>
      </c>
    </row>
    <row r="90" spans="1:10" x14ac:dyDescent="0.25">
      <c r="A90" t="s">
        <v>23</v>
      </c>
      <c r="B90" s="1">
        <f>B75+C75</f>
        <v>0</v>
      </c>
    </row>
    <row r="91" spans="1:10" x14ac:dyDescent="0.25">
      <c r="A91" t="s">
        <v>24</v>
      </c>
      <c r="B91" s="1">
        <f>B76+C76+B77+B78+B79</f>
        <v>0</v>
      </c>
    </row>
    <row r="92" spans="1:10" x14ac:dyDescent="0.25">
      <c r="A92" t="s">
        <v>25</v>
      </c>
      <c r="B92" s="1">
        <f>B80</f>
        <v>0</v>
      </c>
    </row>
    <row r="93" spans="1:10" x14ac:dyDescent="0.25">
      <c r="A93" s="72" t="s">
        <v>98</v>
      </c>
      <c r="B93" s="1">
        <f>C81+C80</f>
        <v>0</v>
      </c>
    </row>
    <row r="94" spans="1:10" ht="13" x14ac:dyDescent="0.3">
      <c r="A94" s="5" t="s">
        <v>26</v>
      </c>
      <c r="B94" s="1">
        <f>C83</f>
        <v>0</v>
      </c>
    </row>
    <row r="95" spans="1:10" x14ac:dyDescent="0.25">
      <c r="B95" s="1"/>
    </row>
    <row r="96" spans="1:10" ht="13" x14ac:dyDescent="0.3">
      <c r="A96" s="5" t="s">
        <v>27</v>
      </c>
      <c r="B96" s="1">
        <f>SUM(B88:B94)</f>
        <v>0</v>
      </c>
      <c r="C96" s="1"/>
    </row>
    <row r="98" spans="1:9" x14ac:dyDescent="0.25">
      <c r="A98" s="7"/>
      <c r="B98" s="7"/>
      <c r="C98" s="7"/>
      <c r="D98" s="16"/>
      <c r="E98" s="7"/>
      <c r="F98" s="7"/>
      <c r="G98" s="16"/>
      <c r="H98" s="7"/>
      <c r="I98" s="7"/>
    </row>
    <row r="99" spans="1:9" ht="13" x14ac:dyDescent="0.3">
      <c r="A99" s="60"/>
      <c r="B99" s="7"/>
      <c r="C99" s="7"/>
      <c r="D99" s="16"/>
      <c r="E99" s="7"/>
      <c r="F99" s="7"/>
      <c r="G99" s="16"/>
      <c r="H99" s="7"/>
      <c r="I99" s="7"/>
    </row>
    <row r="100" spans="1:9" x14ac:dyDescent="0.25">
      <c r="A100" s="7"/>
      <c r="B100" s="7"/>
      <c r="C100" s="7"/>
      <c r="D100" s="16"/>
      <c r="E100" s="7"/>
      <c r="F100" s="7"/>
      <c r="G100" s="16"/>
      <c r="H100" s="7"/>
      <c r="I100" s="7"/>
    </row>
    <row r="101" spans="1:9" x14ac:dyDescent="0.25">
      <c r="A101" s="7"/>
      <c r="B101" s="7"/>
      <c r="C101" s="7"/>
      <c r="D101" s="16"/>
      <c r="E101" s="7"/>
      <c r="F101" s="7"/>
      <c r="G101" s="16"/>
      <c r="H101" s="7"/>
      <c r="I101" s="7"/>
    </row>
  </sheetData>
  <mergeCells count="21">
    <mergeCell ref="B12:C12"/>
    <mergeCell ref="E12:F12"/>
    <mergeCell ref="H12:I12"/>
    <mergeCell ref="K12:L12"/>
    <mergeCell ref="N12:O12"/>
    <mergeCell ref="Q11:R11"/>
    <mergeCell ref="B11:C11"/>
    <mergeCell ref="E11:F11"/>
    <mergeCell ref="H11:I11"/>
    <mergeCell ref="K11:L11"/>
    <mergeCell ref="N11:O11"/>
    <mergeCell ref="B5:R5"/>
    <mergeCell ref="F3:R3"/>
    <mergeCell ref="N10:O10"/>
    <mergeCell ref="Q10:R10"/>
    <mergeCell ref="B10:C10"/>
    <mergeCell ref="E10:F10"/>
    <mergeCell ref="H10:I10"/>
    <mergeCell ref="K10:L10"/>
    <mergeCell ref="B4:D4"/>
    <mergeCell ref="B3:D3"/>
  </mergeCells>
  <phoneticPr fontId="5" type="noConversion"/>
  <printOptions horizontalCentered="1"/>
  <pageMargins left="0.4" right="0.25" top="0.45" bottom="0.4" header="0.18" footer="0.25"/>
  <pageSetup scale="6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1"/>
  <sheetViews>
    <sheetView workbookViewId="0">
      <selection activeCell="F20" sqref="F20"/>
    </sheetView>
  </sheetViews>
  <sheetFormatPr defaultRowHeight="12.5" x14ac:dyDescent="0.25"/>
  <cols>
    <col min="1" max="1" width="5.7265625" customWidth="1"/>
    <col min="2" max="2" width="11" customWidth="1"/>
  </cols>
  <sheetData>
    <row r="3" s="70" customFormat="1" ht="14" x14ac:dyDescent="0.3"/>
    <row r="4" s="70" customFormat="1" ht="14" x14ac:dyDescent="0.3"/>
    <row r="5" s="70" customFormat="1" ht="14" x14ac:dyDescent="0.3"/>
    <row r="6" s="70" customFormat="1" ht="14" x14ac:dyDescent="0.3"/>
    <row r="7" s="70" customFormat="1" ht="14" x14ac:dyDescent="0.3"/>
    <row r="8" s="70" customFormat="1" ht="14" x14ac:dyDescent="0.3"/>
    <row r="9" s="70" customFormat="1" ht="14" x14ac:dyDescent="0.3"/>
    <row r="10" s="70" customFormat="1" ht="14" x14ac:dyDescent="0.3"/>
    <row r="11" s="70" customFormat="1" ht="14" x14ac:dyDescent="0.3"/>
    <row r="12" s="70" customFormat="1" ht="14" x14ac:dyDescent="0.3"/>
    <row r="13" s="70" customFormat="1" ht="14" x14ac:dyDescent="0.3"/>
    <row r="14" s="70" customFormat="1" ht="14" x14ac:dyDescent="0.3"/>
    <row r="15" s="70" customFormat="1" ht="14" x14ac:dyDescent="0.3"/>
    <row r="16" s="70" customFormat="1" ht="14" x14ac:dyDescent="0.3"/>
    <row r="17" s="70" customFormat="1" ht="14" x14ac:dyDescent="0.3"/>
    <row r="18" s="70" customFormat="1" ht="14" x14ac:dyDescent="0.3"/>
    <row r="19" s="70" customFormat="1" ht="14" x14ac:dyDescent="0.3"/>
    <row r="20" s="70" customFormat="1" ht="14" x14ac:dyDescent="0.3"/>
    <row r="21" s="70" customFormat="1" ht="14" x14ac:dyDescent="0.3"/>
  </sheetData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Justification</vt:lpstr>
      <vt:lpstr>Budget!Print_Area</vt:lpstr>
      <vt:lpstr>Justification!Print_Area</vt:lpstr>
    </vt:vector>
  </TitlesOfParts>
  <Company>latech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Parker</dc:creator>
  <cp:lastModifiedBy>Beth Free</cp:lastModifiedBy>
  <cp:lastPrinted>2015-07-06T16:00:33Z</cp:lastPrinted>
  <dcterms:created xsi:type="dcterms:W3CDTF">2004-07-30T15:14:41Z</dcterms:created>
  <dcterms:modified xsi:type="dcterms:W3CDTF">2020-02-20T17:31:28Z</dcterms:modified>
</cp:coreProperties>
</file>